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<sst xmlns="http://schemas.openxmlformats.org/spreadsheetml/2006/main" count="443" uniqueCount="210">
  <si>
    <t>УТВЕРЖДАЮ:</t>
  </si>
  <si>
    <t>Генеральный директор ООО УК "Богдановичская"</t>
  </si>
  <si>
    <t>_______________________________А.Г.Чижов</t>
  </si>
  <si>
    <t>Перечень мероприятий, проведение которых способствуют по энергосбережению и повышению энергетической эффективности для многоквартирных домов, управление которыми осуществляет ООО УК "Богдановичская",  на 2017г.</t>
  </si>
  <si>
    <t>2015 год</t>
  </si>
  <si>
    <t xml:space="preserve"> 1 полугодие 2016 год</t>
  </si>
  <si>
    <t>июль -сентябрь  2016 год</t>
  </si>
  <si>
    <t>октябрь 2016 год</t>
  </si>
  <si>
    <t>июль2015- октябрь 2016</t>
  </si>
  <si>
    <t>выполнено по энергосбережению</t>
  </si>
  <si>
    <t>№ п/п</t>
  </si>
  <si>
    <t>Адрес МКД</t>
  </si>
  <si>
    <t>поверка</t>
  </si>
  <si>
    <t>окна</t>
  </si>
  <si>
    <t>промывка ц/о Бочков</t>
  </si>
  <si>
    <t>промывка ц/о УК</t>
  </si>
  <si>
    <t>остатки на 01.01.2017</t>
  </si>
  <si>
    <t>Система центрального отопления</t>
  </si>
  <si>
    <t xml:space="preserve">Система холодного водоснабжения </t>
  </si>
  <si>
    <t xml:space="preserve">Система горячего водоснабжения </t>
  </si>
  <si>
    <t>Электроснабжение</t>
  </si>
  <si>
    <t>Конструктивные элементы жилого дома</t>
  </si>
  <si>
    <t>начислено</t>
  </si>
  <si>
    <t>оплачено</t>
  </si>
  <si>
    <t>Наименование мероприятий</t>
  </si>
  <si>
    <t>Стоимость работ, тыс.руб.</t>
  </si>
  <si>
    <t>Объем ожидаемого снижения используемых энергетических ресурсов, %</t>
  </si>
  <si>
    <t>Срок окупаемости,год</t>
  </si>
  <si>
    <t>Байны, ул.8 Марта, д.1</t>
  </si>
  <si>
    <t xml:space="preserve">Установка энергоэффективных осветительных приборов( датчики движения). </t>
  </si>
  <si>
    <t>Байны, ул.Еремеева, д.14</t>
  </si>
  <si>
    <t>Байны, ул.Еремеева, д.16</t>
  </si>
  <si>
    <t>Установка современной запорной и регулирующей арматуры(сборки).</t>
  </si>
  <si>
    <t>Байны, ул.Еремеева, д.25</t>
  </si>
  <si>
    <t>Байны, ул.Еремеева, д.25, к.А</t>
  </si>
  <si>
    <t>Байны, ул.Еремеева, д.27</t>
  </si>
  <si>
    <t>Байны, ул.Куйбышева, д.13</t>
  </si>
  <si>
    <t>Замена стальных трубопроводов на нестальные(полипропилен).</t>
  </si>
  <si>
    <t>Байны, ул.Куйбышева, д.7</t>
  </si>
  <si>
    <t>Байны, ул.Куйбышева, д.9</t>
  </si>
  <si>
    <t>Поверка оборудования общедомового узла учета.</t>
  </si>
  <si>
    <t>Байны, ул.Ленина, д.102</t>
  </si>
  <si>
    <t>Байны, ул.Ленина, д.104</t>
  </si>
  <si>
    <t>Байны, ул.Мичурина, д.37</t>
  </si>
  <si>
    <t>Байны, ул.Мичурина, д.39</t>
  </si>
  <si>
    <t>Установка дверей в МОП из современных материалов(с домофоном)</t>
  </si>
  <si>
    <t>Байны, ул.Мичурина, д.42</t>
  </si>
  <si>
    <t>Байны, ул.Мичурина, д.46</t>
  </si>
  <si>
    <t>Богданович, ул.Гагарина, д.10, к.А</t>
  </si>
  <si>
    <t>Богданович, ул.Гагарина, д.12</t>
  </si>
  <si>
    <t>Богданович, ул.Гагарина, д.13</t>
  </si>
  <si>
    <t>Установка доводчиков закрытия дверей(пружинный).</t>
  </si>
  <si>
    <t>Богданович, ул.Гагарина, д.15</t>
  </si>
  <si>
    <t>Богданович, ул.Гагарина, д.16</t>
  </si>
  <si>
    <t>Богданович, ул.Гагарина, д.17</t>
  </si>
  <si>
    <t>Богданович, ул.Гагарина, д.18</t>
  </si>
  <si>
    <t>Утепление дверей спуска в подвал.</t>
  </si>
  <si>
    <t>Богданович, ул.Гагарина, д.19</t>
  </si>
  <si>
    <t>Богданович, ул.Гагарина, д.22</t>
  </si>
  <si>
    <t>Богданович, ул.Гагарина, д.23</t>
  </si>
  <si>
    <t>Богданович, ул.Гагарина, д.26</t>
  </si>
  <si>
    <t>Богданович, ул.Гагарина, д.30</t>
  </si>
  <si>
    <t>Богданович, ул.Гагарина, д.34</t>
  </si>
  <si>
    <t>Богданович, ул.Гагарина, д.9</t>
  </si>
  <si>
    <t>Богданович, ул.Кунавина, д.25</t>
  </si>
  <si>
    <t>Богданович, ул.Кунавина, д.27</t>
  </si>
  <si>
    <t>Установка стеклопакетов ПВХ в МОП.</t>
  </si>
  <si>
    <t>Богданович, ул.Кунавина, д.29</t>
  </si>
  <si>
    <t>Богданович, ул.Кунавина, д.35</t>
  </si>
  <si>
    <t>Богданович, ул.Кунавина, д.37</t>
  </si>
  <si>
    <t>Богданович, ул.Кунавина, д.39</t>
  </si>
  <si>
    <t>Богданович, ул.Кунавина, д.9</t>
  </si>
  <si>
    <t>Богданович, ул.Ленина, д.1</t>
  </si>
  <si>
    <t>Богданович, ул.Ленина, д.10</t>
  </si>
  <si>
    <t>Богданович, ул.Ленина, д.12</t>
  </si>
  <si>
    <t>Богданович, ул.Ленина, д.14</t>
  </si>
  <si>
    <t>Богданович, ул.Ленина, д.2</t>
  </si>
  <si>
    <t>Богданович, ул.Ленина, д.4</t>
  </si>
  <si>
    <t>Богданович, ул.Ленина, д.6</t>
  </si>
  <si>
    <t>Утепление подвалов(закрытие продухов и пр.).</t>
  </si>
  <si>
    <t>Богданович, ул.Ленина, д.7</t>
  </si>
  <si>
    <t>Богданович, ул.Ленина, д.9</t>
  </si>
  <si>
    <t>Богданович, ул.Мира, д.12</t>
  </si>
  <si>
    <t>Богданович, ул.Мира, д.14</t>
  </si>
  <si>
    <t>Утепление чердаков, крыш(закрытие слуховых окон).</t>
  </si>
  <si>
    <t>Богданович, ул.Мира, д.16</t>
  </si>
  <si>
    <t>Богданович, ул.Мира, д.18</t>
  </si>
  <si>
    <t>Богданович, ул.Мира, д.20</t>
  </si>
  <si>
    <t>Богданович, ул.Мира, д.3</t>
  </si>
  <si>
    <t>Богданович, ул.Мира, д.6</t>
  </si>
  <si>
    <t>Богданович, ул.Мира, д.7</t>
  </si>
  <si>
    <t>Богданович, ул.Мира, д.9</t>
  </si>
  <si>
    <t>Богданович, ул.Октябрьская, д.1</t>
  </si>
  <si>
    <t>Богданович, ул.Октябрьская, д.13</t>
  </si>
  <si>
    <t>Богданович, ул.Октябрьская, д.14</t>
  </si>
  <si>
    <t>Богданович, ул.Октябрьская, д.17, к.А</t>
  </si>
  <si>
    <t>Богданович, ул.Октябрьская, д.19</t>
  </si>
  <si>
    <t>Богданович, ул.Октябрьская, д.5</t>
  </si>
  <si>
    <t>Богданович, ул.Октябрьская, д.7</t>
  </si>
  <si>
    <t>Богданович, ул.Октябрьская, д.88, к.А</t>
  </si>
  <si>
    <t>Богданович, ул.Октябрьская, д.9</t>
  </si>
  <si>
    <t>Богданович, ул.Партизанская, д.1</t>
  </si>
  <si>
    <t>Богданович, ул.Партизанская, д.10</t>
  </si>
  <si>
    <t>Богданович, ул.Партизанская, д.12</t>
  </si>
  <si>
    <t>Богданович, ул.Партизанская, д.13</t>
  </si>
  <si>
    <t>Богданович, ул.Партизанская, д.14</t>
  </si>
  <si>
    <t>Богданович, ул.Партизанская, д.16</t>
  </si>
  <si>
    <t>Богданович, ул.Партизанская, д.17, к.Б</t>
  </si>
  <si>
    <t>Богданович, ул.Партизанская, д.18</t>
  </si>
  <si>
    <t>Установка современной запорной и регулирующей арматуры.</t>
  </si>
  <si>
    <t>Богданович, ул.Партизанская, д.18, к.А</t>
  </si>
  <si>
    <t>Богданович, ул.Партизанская, д.2</t>
  </si>
  <si>
    <t>Богданович, ул.Партизанская, д.22</t>
  </si>
  <si>
    <t>Богданович, ул.Партизанская, д.24</t>
  </si>
  <si>
    <t>Богданович, ул.Партизанская, д.26</t>
  </si>
  <si>
    <t>Богданович, ул.Партизанская, д.28</t>
  </si>
  <si>
    <t>Богданович, ул.Партизанская, д.30</t>
  </si>
  <si>
    <t>Богданович, ул.Партизанская, д.4</t>
  </si>
  <si>
    <t>Богданович, ул.Партизанская, д.5</t>
  </si>
  <si>
    <t>Богданович, ул.Партизанская, д.6</t>
  </si>
  <si>
    <t>Ремонт стектопакетов в МОП(створок).</t>
  </si>
  <si>
    <t>Богданович, ул.Партизанская, д.7</t>
  </si>
  <si>
    <t>Богданович, ул.Первомайская, д.13</t>
  </si>
  <si>
    <t>Богданович, ул.Первомайская, д.17</t>
  </si>
  <si>
    <t>Богданович, ул.Первомайская, д.19</t>
  </si>
  <si>
    <t>Богданович, ул.Первомайская, д.21</t>
  </si>
  <si>
    <t>Богданович, ул.Первомайская, д.23</t>
  </si>
  <si>
    <t>Богданович, ул.Первомайская, д.25</t>
  </si>
  <si>
    <t>Богданович, ул.Первомайская, д.25, к.А</t>
  </si>
  <si>
    <t>Богданович, ул.Первомайская, д.27</t>
  </si>
  <si>
    <t>Богданович, ул.Первомайская, д.29</t>
  </si>
  <si>
    <t>Богданович, ул.Первомайская, д.4, к.А</t>
  </si>
  <si>
    <t>Богданович, ул.Рокицанская, д.1</t>
  </si>
  <si>
    <t>Богданович, ул.Рокицанская, д.11</t>
  </si>
  <si>
    <t>Богданович, ул.Рокицанская, д.13</t>
  </si>
  <si>
    <t>Богданович, ул.Рокицанская, д.19</t>
  </si>
  <si>
    <t>Богданович, ул.Рокицанская, д.21</t>
  </si>
  <si>
    <t>Богданович, ул.Рокицанская, д.23</t>
  </si>
  <si>
    <t>Богданович, ул.Рокицанская, д.25</t>
  </si>
  <si>
    <t>Богданович, ул.Рокицанская, д.27</t>
  </si>
  <si>
    <t>Богданович, ул.Рокицанская, д.6</t>
  </si>
  <si>
    <t>Богданович, ул.Рокицанская, д.8</t>
  </si>
  <si>
    <t>Богданович, ул.Свердлова, д.12</t>
  </si>
  <si>
    <t>Богданович, ул.Свердлова, д.14</t>
  </si>
  <si>
    <t>Богданович, ул.Свердлова, д.16</t>
  </si>
  <si>
    <t>Богданович, ул.Свердлова, д.18</t>
  </si>
  <si>
    <t>Богданович, ул.Свердлова, д.20</t>
  </si>
  <si>
    <t>Богданович, ул.Свердлова, д.5</t>
  </si>
  <si>
    <t>Богданович, ул.Свердлова, д.7</t>
  </si>
  <si>
    <t>Богданович, ул.Свердлова, д.9</t>
  </si>
  <si>
    <t>Богданович, ул.Советская, д.4</t>
  </si>
  <si>
    <t>Богданович, ул.Советская, д.5</t>
  </si>
  <si>
    <t>Богданович, ул.Советская, д.6</t>
  </si>
  <si>
    <t>Богданович, ул.Советская, д.8</t>
  </si>
  <si>
    <t>Богданович, ул.Спортивная, д.1</t>
  </si>
  <si>
    <t>Богданович, ул.Спортивная, д.11</t>
  </si>
  <si>
    <t>Богданович, ул.Спортивная, д.3</t>
  </si>
  <si>
    <t>Богданович, ул.Спортивная, д.3, к.А</t>
  </si>
  <si>
    <t>Богданович, ул.Спортивная, д.4</t>
  </si>
  <si>
    <t>Богданович, ул.Спортивная, д.5</t>
  </si>
  <si>
    <t>Богданович, ул.Спортивная, д.7, к.А</t>
  </si>
  <si>
    <t>Богданович, ул.Спортивная, д.8</t>
  </si>
  <si>
    <t>Богданович, ул.Спортивная, д.9</t>
  </si>
  <si>
    <t>Богданович, ул.Уральская, д.19, к.А</t>
  </si>
  <si>
    <t>Грязновское, ул.Дачная, д.26</t>
  </si>
  <si>
    <t>Грязновское, ул.Дачная, д.28</t>
  </si>
  <si>
    <t>Грязновское, ул.Ленина, д.73</t>
  </si>
  <si>
    <t>Грязновское, ул.Ленина, д.75</t>
  </si>
  <si>
    <t>Грязновское, ул.Молодежная, д.1</t>
  </si>
  <si>
    <t>Грязновское, ул.Молодежная, д.3</t>
  </si>
  <si>
    <t>Грязновское, ул.Молодежная, д.3, к.А</t>
  </si>
  <si>
    <t>Каменноозерское, ул.Ленина, д.1</t>
  </si>
  <si>
    <t>Каменноозерское, ул.Ленина, д.2</t>
  </si>
  <si>
    <t>Кунарское, ул.Калинина, д.12</t>
  </si>
  <si>
    <t>Кунарское, ул.Калинина, д.14</t>
  </si>
  <si>
    <t>Кунарское, ул.Ленина, д.2</t>
  </si>
  <si>
    <t>Полдневой, ул.Бородина, д.10</t>
  </si>
  <si>
    <t>Полдневой, ул.Бородина, д.3</t>
  </si>
  <si>
    <t>Установка дверей в МОП из современных материалов.</t>
  </si>
  <si>
    <t>Полдневой, ул.Бородина, д.7</t>
  </si>
  <si>
    <t>Полдневой, ул.Бородина, д.8</t>
  </si>
  <si>
    <t>Полдневой, ул.Бородина, д.9</t>
  </si>
  <si>
    <t>Полдневой, ул.Вокзальная, д.3</t>
  </si>
  <si>
    <t>Полдневой, ул.Ленина, д.1</t>
  </si>
  <si>
    <t>Полдневой, ул.Ленина, д.13</t>
  </si>
  <si>
    <t>Полдневой, ул.Ленина, д.2</t>
  </si>
  <si>
    <t>Полдневой, ул.Ленина, д.3</t>
  </si>
  <si>
    <t>Полдневой, ул.Ленина, д.4</t>
  </si>
  <si>
    <t>Полдневой, ул.Ленина, д.5</t>
  </si>
  <si>
    <t>Полдневой, ул.Ленина, д.6</t>
  </si>
  <si>
    <t>Полдневой, ул.Ленина, д.7</t>
  </si>
  <si>
    <t>Полдневой, ул.Ленина, д.8</t>
  </si>
  <si>
    <t>Полдневой, ул.Ленина, д.9</t>
  </si>
  <si>
    <t>Полдневой, ул.Первомайская, д.12</t>
  </si>
  <si>
    <t>Полдневой, ул.Первомайская, д.14</t>
  </si>
  <si>
    <t>Полдневой, ул.Первомайская, д.16</t>
  </si>
  <si>
    <t>Полдневой, ул.Первомайская, д.19</t>
  </si>
  <si>
    <t>Полдневой, ул.Первомайская, д.21</t>
  </si>
  <si>
    <t>Полдневой, ул.Первомайская, д.23</t>
  </si>
  <si>
    <t>Полдневой, ул.Свердлова, д.2, к.А</t>
  </si>
  <si>
    <t>Полдневой, ул.Свердлова, д.4</t>
  </si>
  <si>
    <t>Полдневой, ул.Свердлова, д.5</t>
  </si>
  <si>
    <t>Полдневой, ул.Свердлова, д.6</t>
  </si>
  <si>
    <t>Полдневой, ул.Свердлова, д.8</t>
  </si>
  <si>
    <t>Ознакомлены:</t>
  </si>
  <si>
    <t>Подоров И.С.</t>
  </si>
  <si>
    <t>Крутакова О.В.</t>
  </si>
  <si>
    <t>Плехова Е.И.</t>
  </si>
  <si>
    <t>Руколеев М.В.</t>
  </si>
  <si>
    <t>Рубцов С.А.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</si>
</sst>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8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4" fillId="0" borderId="0">
      <alignment horizontal="left"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7" fontId="6" fillId="0" borderId="12" xfId="0" applyNumberFormat="1" applyFont="1" applyBorder="1" applyAlignment="1">
      <alignment/>
    </xf>
    <xf numFmtId="17" fontId="7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17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1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2" fontId="11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2" fontId="13" fillId="33" borderId="12" xfId="52" applyNumberFormat="1" applyFont="1" applyFill="1" applyBorder="1" applyAlignment="1">
      <alignment horizontal="right" vertical="top"/>
      <protection/>
    </xf>
    <xf numFmtId="0" fontId="12" fillId="0" borderId="12" xfId="0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 applyProtection="1">
      <alignment horizontal="center" vertical="center" wrapText="1"/>
      <protection/>
    </xf>
    <xf numFmtId="2" fontId="13" fillId="0" borderId="12" xfId="0" applyNumberFormat="1" applyFont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" fontId="11" fillId="0" borderId="12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/>
    </xf>
    <xf numFmtId="2" fontId="6" fillId="0" borderId="12" xfId="0" applyNumberFormat="1" applyFont="1" applyBorder="1" applyAlignment="1">
      <alignment/>
    </xf>
    <xf numFmtId="0" fontId="16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" fontId="5" fillId="0" borderId="13" xfId="0" applyNumberFormat="1" applyFont="1" applyBorder="1" applyAlignment="1">
      <alignment horizontal="center"/>
    </xf>
    <xf numFmtId="17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2" fontId="15" fillId="0" borderId="16" xfId="0" applyNumberFormat="1" applyFont="1" applyFill="1" applyBorder="1" applyAlignment="1" applyProtection="1">
      <alignment horizontal="center" vertical="center" wrapText="1"/>
      <protection/>
    </xf>
    <xf numFmtId="2" fontId="15" fillId="0" borderId="15" xfId="0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 по домам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U196"/>
  <sheetViews>
    <sheetView tabSelected="1" zoomScalePageLayoutView="0" workbookViewId="0" topLeftCell="A1">
      <selection activeCell="AB10" sqref="AB10:AE10"/>
    </sheetView>
  </sheetViews>
  <sheetFormatPr defaultColWidth="9.140625" defaultRowHeight="15"/>
  <cols>
    <col min="1" max="1" width="4.57421875" style="0" customWidth="1"/>
    <col min="2" max="2" width="31.421875" style="0" customWidth="1"/>
    <col min="3" max="6" width="0" style="0" hidden="1" customWidth="1"/>
    <col min="7" max="7" width="11.140625" style="0" hidden="1" customWidth="1"/>
    <col min="8" max="8" width="10.8515625" style="0" hidden="1" customWidth="1"/>
    <col min="9" max="11" width="0" style="0" hidden="1" customWidth="1"/>
    <col min="12" max="17" width="10.00390625" style="0" hidden="1" customWidth="1"/>
    <col min="18" max="20" width="0" style="0" hidden="1" customWidth="1"/>
    <col min="21" max="21" width="10.421875" style="0" hidden="1" customWidth="1"/>
    <col min="22" max="22" width="11.140625" style="0" hidden="1" customWidth="1"/>
    <col min="23" max="26" width="0" style="0" hidden="1" customWidth="1"/>
    <col min="27" max="27" width="9.8515625" style="0" hidden="1" customWidth="1"/>
    <col min="28" max="28" width="17.8515625" style="0" customWidth="1"/>
    <col min="29" max="29" width="7.8515625" style="0" customWidth="1"/>
    <col min="30" max="30" width="8.7109375" style="0" hidden="1" customWidth="1"/>
    <col min="31" max="31" width="0.13671875" style="0" hidden="1" customWidth="1"/>
    <col min="32" max="32" width="13.28125" style="0" customWidth="1"/>
    <col min="33" max="33" width="5.57421875" style="0" customWidth="1"/>
    <col min="34" max="34" width="0" style="0" hidden="1" customWidth="1"/>
    <col min="35" max="35" width="3.7109375" style="0" hidden="1" customWidth="1"/>
    <col min="36" max="36" width="13.7109375" style="0" customWidth="1"/>
    <col min="37" max="37" width="5.421875" style="0" customWidth="1"/>
    <col min="38" max="38" width="0" style="0" hidden="1" customWidth="1"/>
    <col min="39" max="39" width="3.421875" style="0" hidden="1" customWidth="1"/>
    <col min="40" max="40" width="14.140625" style="0" customWidth="1"/>
    <col min="41" max="41" width="5.00390625" style="0" customWidth="1"/>
    <col min="42" max="42" width="0" style="0" hidden="1" customWidth="1"/>
    <col min="43" max="43" width="3.8515625" style="0" hidden="1" customWidth="1"/>
    <col min="44" max="44" width="15.421875" style="0" customWidth="1"/>
    <col min="45" max="45" width="6.57421875" style="0" customWidth="1"/>
    <col min="46" max="46" width="0" style="0" hidden="1" customWidth="1"/>
    <col min="47" max="47" width="0.2890625" style="0" customWidth="1"/>
  </cols>
  <sheetData>
    <row r="2" ht="15.75">
      <c r="AJ2" s="1" t="s">
        <v>0</v>
      </c>
    </row>
    <row r="3" ht="15.75">
      <c r="AJ3" s="2" t="s">
        <v>1</v>
      </c>
    </row>
    <row r="4" ht="15.75">
      <c r="AJ4" s="2" t="s">
        <v>2</v>
      </c>
    </row>
    <row r="6" ht="15">
      <c r="AN6" s="3">
        <v>42689</v>
      </c>
    </row>
    <row r="8" spans="1:47" ht="61.5" customHeight="1">
      <c r="A8" s="35" t="s">
        <v>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</row>
    <row r="9" spans="3:26" ht="38.25" customHeight="1" hidden="1">
      <c r="C9" s="36" t="s">
        <v>4</v>
      </c>
      <c r="D9" s="37"/>
      <c r="E9" s="36" t="s">
        <v>5</v>
      </c>
      <c r="F9" s="37"/>
      <c r="G9" s="36" t="s">
        <v>6</v>
      </c>
      <c r="H9" s="37"/>
      <c r="I9" s="36" t="s">
        <v>7</v>
      </c>
      <c r="J9" s="37"/>
      <c r="K9" s="36" t="s">
        <v>8</v>
      </c>
      <c r="L9" s="37"/>
      <c r="M9" s="38">
        <v>42675</v>
      </c>
      <c r="N9" s="39"/>
      <c r="O9" s="38">
        <v>42705</v>
      </c>
      <c r="P9" s="39"/>
      <c r="Q9" s="40" t="s">
        <v>9</v>
      </c>
      <c r="R9" s="40"/>
      <c r="S9" s="40"/>
      <c r="T9" s="40"/>
      <c r="U9" s="40"/>
      <c r="V9" s="40"/>
      <c r="W9" s="40"/>
      <c r="X9" s="40"/>
      <c r="Y9" s="40"/>
      <c r="Z9" s="4"/>
    </row>
    <row r="10" spans="1:47" ht="56.25" customHeight="1">
      <c r="A10" s="47" t="s">
        <v>10</v>
      </c>
      <c r="B10" s="47" t="s">
        <v>11</v>
      </c>
      <c r="C10" s="5"/>
      <c r="D10" s="5"/>
      <c r="E10" s="5"/>
      <c r="F10" s="5"/>
      <c r="G10" s="5"/>
      <c r="H10" s="5"/>
      <c r="I10" s="5"/>
      <c r="J10" s="5"/>
      <c r="K10" s="6"/>
      <c r="L10" s="7"/>
      <c r="M10" s="7"/>
      <c r="N10" s="7"/>
      <c r="O10" s="7"/>
      <c r="P10" s="7"/>
      <c r="Q10" s="48" t="s">
        <v>12</v>
      </c>
      <c r="R10" s="48"/>
      <c r="S10" s="48"/>
      <c r="T10" s="8" t="s">
        <v>13</v>
      </c>
      <c r="U10" s="49" t="s">
        <v>14</v>
      </c>
      <c r="V10" s="49"/>
      <c r="W10" s="49" t="s">
        <v>15</v>
      </c>
      <c r="X10" s="49"/>
      <c r="Y10" s="9">
        <v>42644</v>
      </c>
      <c r="Z10" s="9">
        <v>42675</v>
      </c>
      <c r="AA10" s="10" t="s">
        <v>16</v>
      </c>
      <c r="AB10" s="41" t="s">
        <v>17</v>
      </c>
      <c r="AC10" s="41"/>
      <c r="AD10" s="41"/>
      <c r="AE10" s="41"/>
      <c r="AF10" s="41" t="s">
        <v>18</v>
      </c>
      <c r="AG10" s="41"/>
      <c r="AH10" s="41"/>
      <c r="AI10" s="41"/>
      <c r="AJ10" s="41" t="s">
        <v>19</v>
      </c>
      <c r="AK10" s="41"/>
      <c r="AL10" s="41"/>
      <c r="AM10" s="41"/>
      <c r="AN10" s="41" t="s">
        <v>20</v>
      </c>
      <c r="AO10" s="41"/>
      <c r="AP10" s="41"/>
      <c r="AQ10" s="41"/>
      <c r="AR10" s="42" t="s">
        <v>21</v>
      </c>
      <c r="AS10" s="42"/>
      <c r="AT10" s="42"/>
      <c r="AU10" s="42"/>
    </row>
    <row r="11" spans="1:47" ht="135" customHeight="1">
      <c r="A11" s="40"/>
      <c r="B11" s="40"/>
      <c r="C11" s="11" t="s">
        <v>22</v>
      </c>
      <c r="D11" s="11" t="s">
        <v>23</v>
      </c>
      <c r="E11" s="11" t="s">
        <v>22</v>
      </c>
      <c r="F11" s="11" t="s">
        <v>23</v>
      </c>
      <c r="G11" s="11" t="s">
        <v>22</v>
      </c>
      <c r="H11" s="11" t="s">
        <v>23</v>
      </c>
      <c r="I11" s="11" t="s">
        <v>22</v>
      </c>
      <c r="J11" s="11" t="s">
        <v>23</v>
      </c>
      <c r="K11" s="12" t="s">
        <v>22</v>
      </c>
      <c r="L11" s="12" t="s">
        <v>23</v>
      </c>
      <c r="M11" s="12" t="s">
        <v>22</v>
      </c>
      <c r="N11" s="12" t="s">
        <v>23</v>
      </c>
      <c r="O11" s="12" t="s">
        <v>22</v>
      </c>
      <c r="P11" s="12" t="s">
        <v>23</v>
      </c>
      <c r="Q11" s="13">
        <v>42522</v>
      </c>
      <c r="R11" s="13">
        <v>42583</v>
      </c>
      <c r="S11" s="13">
        <v>42614</v>
      </c>
      <c r="T11" s="13">
        <v>42614</v>
      </c>
      <c r="U11" s="9">
        <v>42583</v>
      </c>
      <c r="V11" s="9">
        <v>42614</v>
      </c>
      <c r="W11" s="9">
        <v>42583</v>
      </c>
      <c r="X11" s="9">
        <v>42614</v>
      </c>
      <c r="Y11" s="12"/>
      <c r="Z11" s="12"/>
      <c r="AA11" s="14"/>
      <c r="AB11" s="15" t="s">
        <v>24</v>
      </c>
      <c r="AC11" s="16" t="s">
        <v>25</v>
      </c>
      <c r="AD11" s="16" t="s">
        <v>26</v>
      </c>
      <c r="AE11" s="16" t="s">
        <v>27</v>
      </c>
      <c r="AF11" s="15" t="s">
        <v>24</v>
      </c>
      <c r="AG11" s="16" t="s">
        <v>25</v>
      </c>
      <c r="AH11" s="16" t="s">
        <v>26</v>
      </c>
      <c r="AI11" s="16" t="s">
        <v>27</v>
      </c>
      <c r="AJ11" s="15" t="s">
        <v>24</v>
      </c>
      <c r="AK11" s="16" t="s">
        <v>25</v>
      </c>
      <c r="AL11" s="16" t="s">
        <v>26</v>
      </c>
      <c r="AM11" s="16" t="s">
        <v>27</v>
      </c>
      <c r="AN11" s="15" t="s">
        <v>24</v>
      </c>
      <c r="AO11" s="16" t="s">
        <v>25</v>
      </c>
      <c r="AP11" s="16" t="s">
        <v>26</v>
      </c>
      <c r="AQ11" s="16" t="s">
        <v>27</v>
      </c>
      <c r="AR11" s="15" t="s">
        <v>24</v>
      </c>
      <c r="AS11" s="16" t="s">
        <v>25</v>
      </c>
      <c r="AT11" s="16" t="s">
        <v>26</v>
      </c>
      <c r="AU11" s="16" t="s">
        <v>27</v>
      </c>
    </row>
    <row r="12" spans="1:47" ht="67.5">
      <c r="A12" s="17">
        <v>1</v>
      </c>
      <c r="B12" s="18" t="s">
        <v>28</v>
      </c>
      <c r="C12" s="19">
        <v>4428.6900000000005</v>
      </c>
      <c r="D12" s="19">
        <v>3087.4</v>
      </c>
      <c r="E12" s="19">
        <v>7620.14</v>
      </c>
      <c r="F12" s="19">
        <v>6342.4</v>
      </c>
      <c r="G12" s="19">
        <v>3604.7700000000004</v>
      </c>
      <c r="H12" s="19">
        <v>3231.91</v>
      </c>
      <c r="I12" s="19">
        <v>1102.05</v>
      </c>
      <c r="J12" s="20">
        <v>1088.13</v>
      </c>
      <c r="K12" s="12">
        <f>C12+E12+G12+I12</f>
        <v>16755.65</v>
      </c>
      <c r="L12" s="21">
        <f>D12+F12+H12+J12</f>
        <v>13749.84</v>
      </c>
      <c r="M12" s="8">
        <v>1102.05</v>
      </c>
      <c r="N12" s="8">
        <v>808.88</v>
      </c>
      <c r="O12" s="8">
        <v>1102.05</v>
      </c>
      <c r="P12" s="8">
        <v>1381.71</v>
      </c>
      <c r="Q12" s="12"/>
      <c r="R12" s="12"/>
      <c r="S12" s="12"/>
      <c r="T12" s="14"/>
      <c r="U12" s="12"/>
      <c r="V12" s="12"/>
      <c r="W12" s="12"/>
      <c r="X12" s="12"/>
      <c r="Y12" s="12"/>
      <c r="Z12" s="12"/>
      <c r="AA12" s="17">
        <f>D12+F12+H12+J12+N12+P12-Q12-R12-S12-T12-U12-V12-W12-X12-Y12-Z12</f>
        <v>15940.43</v>
      </c>
      <c r="AB12" s="14"/>
      <c r="AC12" s="22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23" t="s">
        <v>29</v>
      </c>
      <c r="AO12" s="22">
        <v>3</v>
      </c>
      <c r="AP12" s="14"/>
      <c r="AQ12" s="14"/>
      <c r="AR12" s="24"/>
      <c r="AS12" s="24"/>
      <c r="AT12" s="24"/>
      <c r="AU12" s="24"/>
    </row>
    <row r="13" spans="1:47" ht="67.5">
      <c r="A13" s="17">
        <v>2</v>
      </c>
      <c r="B13" s="18" t="s">
        <v>30</v>
      </c>
      <c r="C13" s="19">
        <v>3911.3799999999997</v>
      </c>
      <c r="D13" s="19">
        <v>2480.49</v>
      </c>
      <c r="E13" s="19">
        <v>2146.38</v>
      </c>
      <c r="F13" s="19">
        <v>2057.95</v>
      </c>
      <c r="G13" s="19">
        <v>881.64</v>
      </c>
      <c r="H13" s="19">
        <v>454.17</v>
      </c>
      <c r="I13" s="19">
        <v>293.88</v>
      </c>
      <c r="J13" s="20">
        <v>7.8</v>
      </c>
      <c r="K13" s="12">
        <f aca="true" t="shared" si="0" ref="K13:L83">C13+E13+G13+I13</f>
        <v>7233.280000000001</v>
      </c>
      <c r="L13" s="21">
        <f t="shared" si="0"/>
        <v>5000.41</v>
      </c>
      <c r="M13" s="8">
        <v>293.88</v>
      </c>
      <c r="N13" s="8">
        <v>0</v>
      </c>
      <c r="O13" s="8">
        <v>293.88</v>
      </c>
      <c r="P13" s="8">
        <v>1111.73</v>
      </c>
      <c r="Q13" s="12"/>
      <c r="R13" s="12"/>
      <c r="S13" s="12"/>
      <c r="T13" s="14"/>
      <c r="U13" s="12"/>
      <c r="V13" s="12"/>
      <c r="W13" s="12"/>
      <c r="X13" s="12"/>
      <c r="Y13" s="12">
        <v>6438</v>
      </c>
      <c r="Z13" s="12"/>
      <c r="AA13" s="17">
        <f aca="true" t="shared" si="1" ref="AA13:AA83">D13+F13+H13+J13+N13+P13-Q13-R13-S13-T13-U13-V13-W13-X13-Y13-Z13</f>
        <v>-325.8600000000006</v>
      </c>
      <c r="AB13" s="14"/>
      <c r="AC13" s="22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23" t="s">
        <v>29</v>
      </c>
      <c r="AO13" s="22">
        <v>3</v>
      </c>
      <c r="AP13" s="14"/>
      <c r="AQ13" s="14"/>
      <c r="AR13" s="24"/>
      <c r="AS13" s="24"/>
      <c r="AT13" s="24"/>
      <c r="AU13" s="24"/>
    </row>
    <row r="14" spans="1:47" ht="67.5">
      <c r="A14" s="17">
        <v>3</v>
      </c>
      <c r="B14" s="18" t="s">
        <v>31</v>
      </c>
      <c r="C14" s="19">
        <v>6170.8</v>
      </c>
      <c r="D14" s="19">
        <v>4431.599999999999</v>
      </c>
      <c r="E14" s="19">
        <v>10383.9</v>
      </c>
      <c r="F14" s="19">
        <v>10371.550000000001</v>
      </c>
      <c r="G14" s="19">
        <v>5540.34</v>
      </c>
      <c r="H14" s="19">
        <v>4776.77</v>
      </c>
      <c r="I14" s="19">
        <v>1846.78</v>
      </c>
      <c r="J14" s="20">
        <v>1192.73</v>
      </c>
      <c r="K14" s="12">
        <f t="shared" si="0"/>
        <v>23941.82</v>
      </c>
      <c r="L14" s="21">
        <f t="shared" si="0"/>
        <v>20772.65</v>
      </c>
      <c r="M14" s="8">
        <v>1846.78</v>
      </c>
      <c r="N14" s="8">
        <v>2071.5</v>
      </c>
      <c r="O14" s="8">
        <v>1846.78</v>
      </c>
      <c r="P14" s="8">
        <v>2608.87</v>
      </c>
      <c r="Q14" s="12"/>
      <c r="R14" s="12"/>
      <c r="S14" s="12"/>
      <c r="T14" s="25">
        <v>23702.28</v>
      </c>
      <c r="U14" s="12"/>
      <c r="V14" s="12"/>
      <c r="W14" s="12"/>
      <c r="X14" s="12"/>
      <c r="Y14" s="12"/>
      <c r="Z14" s="12"/>
      <c r="AA14" s="17">
        <f t="shared" si="1"/>
        <v>1750.7400000000016</v>
      </c>
      <c r="AB14" s="26" t="s">
        <v>32</v>
      </c>
      <c r="AC14" s="22">
        <v>17.5</v>
      </c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23" t="s">
        <v>29</v>
      </c>
      <c r="AO14" s="22">
        <v>3</v>
      </c>
      <c r="AP14" s="14"/>
      <c r="AQ14" s="14"/>
      <c r="AR14" s="24"/>
      <c r="AS14" s="24"/>
      <c r="AT14" s="24"/>
      <c r="AU14" s="24"/>
    </row>
    <row r="15" spans="1:47" ht="67.5">
      <c r="A15" s="17">
        <v>4</v>
      </c>
      <c r="B15" s="18" t="s">
        <v>33</v>
      </c>
      <c r="C15" s="19">
        <v>3188.1800000000003</v>
      </c>
      <c r="D15" s="19">
        <v>1989.4299999999998</v>
      </c>
      <c r="E15" s="19">
        <v>5614.379999999999</v>
      </c>
      <c r="F15" s="19">
        <v>3732.9199999999996</v>
      </c>
      <c r="G15" s="19">
        <v>2573.7</v>
      </c>
      <c r="H15" s="19">
        <v>3943.1000000000004</v>
      </c>
      <c r="I15" s="19">
        <v>851.58</v>
      </c>
      <c r="J15" s="20">
        <v>1172.78</v>
      </c>
      <c r="K15" s="12">
        <f t="shared" si="0"/>
        <v>12227.839999999998</v>
      </c>
      <c r="L15" s="21">
        <f t="shared" si="0"/>
        <v>10838.230000000001</v>
      </c>
      <c r="M15" s="8">
        <v>851.58</v>
      </c>
      <c r="N15" s="8">
        <v>528.17</v>
      </c>
      <c r="O15" s="8">
        <v>851.58</v>
      </c>
      <c r="P15" s="8">
        <v>1014.6</v>
      </c>
      <c r="Q15" s="12"/>
      <c r="R15" s="12"/>
      <c r="S15" s="12"/>
      <c r="T15" s="14"/>
      <c r="U15" s="12"/>
      <c r="V15" s="12"/>
      <c r="W15" s="12"/>
      <c r="X15" s="12"/>
      <c r="Y15" s="12"/>
      <c r="Z15" s="12"/>
      <c r="AA15" s="17">
        <f t="shared" si="1"/>
        <v>12381.000000000002</v>
      </c>
      <c r="AB15" s="26" t="s">
        <v>32</v>
      </c>
      <c r="AC15" s="22">
        <v>9.2</v>
      </c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23" t="s">
        <v>29</v>
      </c>
      <c r="AO15" s="22">
        <v>3</v>
      </c>
      <c r="AP15" s="14"/>
      <c r="AQ15" s="14"/>
      <c r="AR15" s="24"/>
      <c r="AS15" s="24"/>
      <c r="AT15" s="24"/>
      <c r="AU15" s="24"/>
    </row>
    <row r="16" spans="1:47" ht="67.5">
      <c r="A16" s="17">
        <v>5</v>
      </c>
      <c r="B16" s="18" t="s">
        <v>34</v>
      </c>
      <c r="C16" s="19">
        <v>2176.62</v>
      </c>
      <c r="D16" s="19">
        <v>1345.69</v>
      </c>
      <c r="E16" s="19">
        <v>3420.6000000000004</v>
      </c>
      <c r="F16" s="19">
        <v>2377.44</v>
      </c>
      <c r="G16" s="19">
        <v>1877.56</v>
      </c>
      <c r="H16" s="19">
        <v>1207.84</v>
      </c>
      <c r="I16" s="19">
        <v>601.11</v>
      </c>
      <c r="J16" s="20">
        <v>463.06</v>
      </c>
      <c r="K16" s="12">
        <f t="shared" si="0"/>
        <v>8075.89</v>
      </c>
      <c r="L16" s="21">
        <f t="shared" si="0"/>
        <v>5394.030000000001</v>
      </c>
      <c r="M16" s="8">
        <v>601.11</v>
      </c>
      <c r="N16" s="8">
        <v>269.04</v>
      </c>
      <c r="O16" s="8">
        <v>601.11</v>
      </c>
      <c r="P16" s="8">
        <v>403.04</v>
      </c>
      <c r="Q16" s="12"/>
      <c r="R16" s="12"/>
      <c r="S16" s="12"/>
      <c r="T16" s="14"/>
      <c r="U16" s="12"/>
      <c r="V16" s="12"/>
      <c r="W16" s="12"/>
      <c r="X16" s="12"/>
      <c r="Y16" s="12"/>
      <c r="Z16" s="12"/>
      <c r="AA16" s="17">
        <f t="shared" si="1"/>
        <v>6066.110000000001</v>
      </c>
      <c r="AB16" s="14"/>
      <c r="AC16" s="22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23" t="s">
        <v>29</v>
      </c>
      <c r="AO16" s="22">
        <v>3</v>
      </c>
      <c r="AP16" s="14"/>
      <c r="AQ16" s="14"/>
      <c r="AR16" s="24"/>
      <c r="AS16" s="24"/>
      <c r="AT16" s="24"/>
      <c r="AU16" s="24"/>
    </row>
    <row r="17" spans="1:47" ht="67.5">
      <c r="A17" s="17">
        <v>6</v>
      </c>
      <c r="B17" s="18" t="s">
        <v>35</v>
      </c>
      <c r="C17" s="19">
        <v>2814.34</v>
      </c>
      <c r="D17" s="19">
        <v>2299.8700000000003</v>
      </c>
      <c r="E17" s="19">
        <v>2181.88</v>
      </c>
      <c r="F17" s="19">
        <v>2425.25</v>
      </c>
      <c r="G17" s="19">
        <v>220.41</v>
      </c>
      <c r="H17" s="19">
        <v>355.55</v>
      </c>
      <c r="I17" s="19">
        <v>73.47</v>
      </c>
      <c r="J17" s="20">
        <v>104.79</v>
      </c>
      <c r="K17" s="12">
        <f t="shared" si="0"/>
        <v>5290.1</v>
      </c>
      <c r="L17" s="21">
        <f t="shared" si="0"/>
        <v>5185.460000000001</v>
      </c>
      <c r="M17" s="8">
        <v>73.47</v>
      </c>
      <c r="N17" s="8">
        <v>91.96</v>
      </c>
      <c r="O17" s="8">
        <v>73.47</v>
      </c>
      <c r="P17" s="8">
        <v>86.06</v>
      </c>
      <c r="Q17" s="12"/>
      <c r="R17" s="12"/>
      <c r="S17" s="12"/>
      <c r="T17" s="14"/>
      <c r="U17" s="12"/>
      <c r="V17" s="12"/>
      <c r="W17" s="12"/>
      <c r="X17" s="12"/>
      <c r="Y17" s="12"/>
      <c r="Z17" s="12"/>
      <c r="AA17" s="17">
        <f t="shared" si="1"/>
        <v>5363.480000000001</v>
      </c>
      <c r="AB17" s="26" t="s">
        <v>32</v>
      </c>
      <c r="AC17" s="22">
        <v>27.53</v>
      </c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23" t="s">
        <v>29</v>
      </c>
      <c r="AO17" s="22">
        <v>3</v>
      </c>
      <c r="AP17" s="14"/>
      <c r="AQ17" s="14"/>
      <c r="AR17" s="24"/>
      <c r="AS17" s="24"/>
      <c r="AT17" s="24"/>
      <c r="AU17" s="24"/>
    </row>
    <row r="18" spans="1:47" ht="56.25">
      <c r="A18" s="17">
        <v>7</v>
      </c>
      <c r="B18" s="18" t="s">
        <v>36</v>
      </c>
      <c r="C18" s="19">
        <v>4551.7</v>
      </c>
      <c r="D18" s="19">
        <v>3063.2</v>
      </c>
      <c r="E18" s="19">
        <v>6537.57</v>
      </c>
      <c r="F18" s="19">
        <v>4571.24</v>
      </c>
      <c r="G18" s="19">
        <v>3306.1499999999996</v>
      </c>
      <c r="H18" s="19">
        <v>2417.3</v>
      </c>
      <c r="I18" s="19">
        <v>1102.05</v>
      </c>
      <c r="J18" s="20">
        <v>860.76</v>
      </c>
      <c r="K18" s="12">
        <f t="shared" si="0"/>
        <v>15497.47</v>
      </c>
      <c r="L18" s="21">
        <f t="shared" si="0"/>
        <v>10912.5</v>
      </c>
      <c r="M18" s="8">
        <v>1102.05</v>
      </c>
      <c r="N18" s="8">
        <v>1078.66</v>
      </c>
      <c r="O18" s="8">
        <v>1102.05</v>
      </c>
      <c r="P18" s="8">
        <v>701.41</v>
      </c>
      <c r="Q18" s="12"/>
      <c r="R18" s="12"/>
      <c r="S18" s="12"/>
      <c r="T18" s="14"/>
      <c r="U18" s="12"/>
      <c r="V18" s="12"/>
      <c r="W18" s="12"/>
      <c r="X18" s="12"/>
      <c r="Y18" s="12"/>
      <c r="Z18" s="12"/>
      <c r="AA18" s="17">
        <f t="shared" si="1"/>
        <v>12692.57</v>
      </c>
      <c r="AB18" s="26" t="s">
        <v>32</v>
      </c>
      <c r="AC18" s="22">
        <v>5.5</v>
      </c>
      <c r="AD18" s="14"/>
      <c r="AE18" s="14"/>
      <c r="AF18" s="26" t="s">
        <v>37</v>
      </c>
      <c r="AG18" s="22">
        <v>30.6</v>
      </c>
      <c r="AH18" s="14"/>
      <c r="AI18" s="14"/>
      <c r="AJ18" s="14"/>
      <c r="AK18" s="14"/>
      <c r="AL18" s="14"/>
      <c r="AM18" s="14"/>
      <c r="AN18" s="26"/>
      <c r="AO18" s="22"/>
      <c r="AP18" s="14"/>
      <c r="AQ18" s="14"/>
      <c r="AR18" s="24"/>
      <c r="AS18" s="24"/>
      <c r="AT18" s="24"/>
      <c r="AU18" s="24"/>
    </row>
    <row r="19" spans="1:47" ht="67.5">
      <c r="A19" s="17">
        <v>8</v>
      </c>
      <c r="B19" s="18" t="s">
        <v>38</v>
      </c>
      <c r="C19" s="19">
        <v>1898.1200000000003</v>
      </c>
      <c r="D19" s="19">
        <v>1544.05</v>
      </c>
      <c r="E19" s="19">
        <v>2959.95</v>
      </c>
      <c r="F19" s="19">
        <v>2145.8199999999997</v>
      </c>
      <c r="G19" s="19">
        <v>1542.87</v>
      </c>
      <c r="H19" s="19">
        <v>1689.48</v>
      </c>
      <c r="I19" s="19">
        <v>514.29</v>
      </c>
      <c r="J19" s="20">
        <v>1007.83</v>
      </c>
      <c r="K19" s="12">
        <f t="shared" si="0"/>
        <v>6915.23</v>
      </c>
      <c r="L19" s="21">
        <f t="shared" si="0"/>
        <v>6387.18</v>
      </c>
      <c r="M19" s="8">
        <v>514.29</v>
      </c>
      <c r="N19" s="8">
        <v>334.9</v>
      </c>
      <c r="O19" s="8">
        <v>514.29</v>
      </c>
      <c r="P19" s="8">
        <v>514.29</v>
      </c>
      <c r="Q19" s="12"/>
      <c r="R19" s="12"/>
      <c r="S19" s="12"/>
      <c r="T19" s="14"/>
      <c r="U19" s="12"/>
      <c r="V19" s="12"/>
      <c r="W19" s="12"/>
      <c r="X19" s="12"/>
      <c r="Y19" s="12"/>
      <c r="Z19" s="12"/>
      <c r="AA19" s="17">
        <f t="shared" si="1"/>
        <v>7236.37</v>
      </c>
      <c r="AB19" s="14"/>
      <c r="AC19" s="22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23" t="s">
        <v>29</v>
      </c>
      <c r="AO19" s="22">
        <v>3</v>
      </c>
      <c r="AP19" s="14"/>
      <c r="AQ19" s="14"/>
      <c r="AR19" s="24"/>
      <c r="AS19" s="24"/>
      <c r="AT19" s="24"/>
      <c r="AU19" s="24"/>
    </row>
    <row r="20" spans="1:47" ht="67.5">
      <c r="A20" s="17">
        <v>9</v>
      </c>
      <c r="B20" s="18" t="s">
        <v>39</v>
      </c>
      <c r="C20" s="19">
        <v>3139.6599999999994</v>
      </c>
      <c r="D20" s="19">
        <v>1351.21</v>
      </c>
      <c r="E20" s="19">
        <v>3911.7600000000007</v>
      </c>
      <c r="F20" s="19">
        <v>1074.47</v>
      </c>
      <c r="G20" s="19">
        <v>1712.35</v>
      </c>
      <c r="H20" s="19">
        <v>2295.86</v>
      </c>
      <c r="I20" s="19">
        <v>421.23</v>
      </c>
      <c r="J20" s="20">
        <v>100.18</v>
      </c>
      <c r="K20" s="12">
        <f t="shared" si="0"/>
        <v>9185</v>
      </c>
      <c r="L20" s="21">
        <f t="shared" si="0"/>
        <v>4821.720000000001</v>
      </c>
      <c r="M20" s="8">
        <v>440.82</v>
      </c>
      <c r="N20" s="8">
        <v>1341.93</v>
      </c>
      <c r="O20" s="8">
        <v>176.33</v>
      </c>
      <c r="P20" s="8">
        <v>0</v>
      </c>
      <c r="Q20" s="12"/>
      <c r="R20" s="12"/>
      <c r="S20" s="12"/>
      <c r="T20" s="14"/>
      <c r="U20" s="12"/>
      <c r="V20" s="12"/>
      <c r="W20" s="12"/>
      <c r="X20" s="12"/>
      <c r="Y20" s="12">
        <v>596</v>
      </c>
      <c r="Z20" s="12"/>
      <c r="AA20" s="17">
        <f t="shared" si="1"/>
        <v>5567.6500000000015</v>
      </c>
      <c r="AB20" s="14"/>
      <c r="AC20" s="22"/>
      <c r="AD20" s="14"/>
      <c r="AE20" s="14"/>
      <c r="AF20" s="26" t="s">
        <v>40</v>
      </c>
      <c r="AG20" s="27">
        <v>1.04</v>
      </c>
      <c r="AH20" s="14"/>
      <c r="AI20" s="14"/>
      <c r="AJ20" s="14"/>
      <c r="AK20" s="14"/>
      <c r="AL20" s="14"/>
      <c r="AM20" s="14"/>
      <c r="AN20" s="23" t="s">
        <v>29</v>
      </c>
      <c r="AO20" s="22">
        <v>3</v>
      </c>
      <c r="AP20" s="14"/>
      <c r="AQ20" s="14"/>
      <c r="AR20" s="24"/>
      <c r="AS20" s="24"/>
      <c r="AT20" s="24"/>
      <c r="AU20" s="24"/>
    </row>
    <row r="21" spans="1:47" ht="67.5">
      <c r="A21" s="17">
        <v>10</v>
      </c>
      <c r="B21" s="18" t="s">
        <v>41</v>
      </c>
      <c r="C21" s="19">
        <v>681.4199999999998</v>
      </c>
      <c r="D21" s="19">
        <v>458.91999999999996</v>
      </c>
      <c r="E21" s="19">
        <v>413.1</v>
      </c>
      <c r="F21" s="19">
        <v>0</v>
      </c>
      <c r="G21" s="19">
        <v>220.41</v>
      </c>
      <c r="H21" s="19">
        <v>0</v>
      </c>
      <c r="I21" s="19">
        <v>73.47</v>
      </c>
      <c r="J21" s="20">
        <v>0</v>
      </c>
      <c r="K21" s="12">
        <f t="shared" si="0"/>
        <v>1388.4</v>
      </c>
      <c r="L21" s="21">
        <f t="shared" si="0"/>
        <v>458.91999999999996</v>
      </c>
      <c r="M21" s="8">
        <v>73.47</v>
      </c>
      <c r="N21" s="8">
        <v>0</v>
      </c>
      <c r="O21" s="8">
        <v>73.47</v>
      </c>
      <c r="P21" s="8">
        <v>0</v>
      </c>
      <c r="Q21" s="12"/>
      <c r="R21" s="12"/>
      <c r="S21" s="12"/>
      <c r="T21" s="14"/>
      <c r="U21" s="12"/>
      <c r="V21" s="12"/>
      <c r="W21" s="12"/>
      <c r="X21" s="12"/>
      <c r="Y21" s="12"/>
      <c r="Z21" s="12"/>
      <c r="AA21" s="17">
        <f t="shared" si="1"/>
        <v>458.91999999999996</v>
      </c>
      <c r="AB21" s="14"/>
      <c r="AC21" s="22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23" t="s">
        <v>29</v>
      </c>
      <c r="AO21" s="22">
        <v>3</v>
      </c>
      <c r="AP21" s="14"/>
      <c r="AQ21" s="14"/>
      <c r="AR21" s="24"/>
      <c r="AS21" s="24"/>
      <c r="AT21" s="24"/>
      <c r="AU21" s="24"/>
    </row>
    <row r="22" spans="1:47" ht="67.5">
      <c r="A22" s="17">
        <v>11</v>
      </c>
      <c r="B22" s="18" t="s">
        <v>42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20">
        <v>0</v>
      </c>
      <c r="K22" s="12">
        <f t="shared" si="0"/>
        <v>0</v>
      </c>
      <c r="L22" s="21">
        <f t="shared" si="0"/>
        <v>0</v>
      </c>
      <c r="M22" s="8">
        <v>0</v>
      </c>
      <c r="N22" s="8">
        <v>0</v>
      </c>
      <c r="O22" s="8">
        <v>0</v>
      </c>
      <c r="P22" s="8">
        <v>0</v>
      </c>
      <c r="Q22" s="12"/>
      <c r="R22" s="12"/>
      <c r="S22" s="12"/>
      <c r="T22" s="14"/>
      <c r="U22" s="12"/>
      <c r="V22" s="12"/>
      <c r="W22" s="12"/>
      <c r="X22" s="12"/>
      <c r="Y22" s="12"/>
      <c r="Z22" s="12"/>
      <c r="AA22" s="17">
        <f t="shared" si="1"/>
        <v>0</v>
      </c>
      <c r="AB22" s="14"/>
      <c r="AC22" s="22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23" t="s">
        <v>29</v>
      </c>
      <c r="AO22" s="22">
        <v>3</v>
      </c>
      <c r="AP22" s="14"/>
      <c r="AQ22" s="14"/>
      <c r="AR22" s="24"/>
      <c r="AS22" s="24"/>
      <c r="AT22" s="24"/>
      <c r="AU22" s="24"/>
    </row>
    <row r="23" spans="1:47" ht="67.5">
      <c r="A23" s="17">
        <v>12</v>
      </c>
      <c r="B23" s="18" t="s">
        <v>43</v>
      </c>
      <c r="C23" s="19">
        <v>4644.530000000001</v>
      </c>
      <c r="D23" s="19">
        <v>2374.5600000000004</v>
      </c>
      <c r="E23" s="19">
        <v>8074.26</v>
      </c>
      <c r="F23" s="19">
        <v>6376.219999999999</v>
      </c>
      <c r="G23" s="19">
        <v>4308.03</v>
      </c>
      <c r="H23" s="19">
        <v>3185.9200000000005</v>
      </c>
      <c r="I23" s="19">
        <v>1436.01</v>
      </c>
      <c r="J23" s="20">
        <v>1002.75</v>
      </c>
      <c r="K23" s="12">
        <f t="shared" si="0"/>
        <v>18462.829999999998</v>
      </c>
      <c r="L23" s="21">
        <f t="shared" si="0"/>
        <v>12939.449999999999</v>
      </c>
      <c r="M23" s="8">
        <v>1328.25</v>
      </c>
      <c r="N23" s="8">
        <v>1272.56</v>
      </c>
      <c r="O23" s="8">
        <v>1142.13</v>
      </c>
      <c r="P23" s="8">
        <v>1242.56</v>
      </c>
      <c r="Q23" s="12"/>
      <c r="R23" s="12"/>
      <c r="S23" s="12"/>
      <c r="T23" s="14"/>
      <c r="U23" s="12"/>
      <c r="V23" s="12"/>
      <c r="W23" s="12"/>
      <c r="X23" s="12"/>
      <c r="Y23" s="12"/>
      <c r="Z23" s="12"/>
      <c r="AA23" s="17">
        <f t="shared" si="1"/>
        <v>15454.569999999998</v>
      </c>
      <c r="AB23" s="14"/>
      <c r="AC23" s="22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23" t="s">
        <v>29</v>
      </c>
      <c r="AO23" s="22">
        <v>3</v>
      </c>
      <c r="AP23" s="14"/>
      <c r="AQ23" s="14"/>
      <c r="AR23" s="24"/>
      <c r="AS23" s="24"/>
      <c r="AT23" s="24"/>
      <c r="AU23" s="24"/>
    </row>
    <row r="24" spans="1:47" ht="67.5">
      <c r="A24" s="17">
        <v>13</v>
      </c>
      <c r="B24" s="18" t="s">
        <v>44</v>
      </c>
      <c r="C24" s="19">
        <v>3179.7599999999998</v>
      </c>
      <c r="D24" s="19">
        <v>1716.0900000000001</v>
      </c>
      <c r="E24" s="19">
        <v>4750.71</v>
      </c>
      <c r="F24" s="19">
        <v>2343.69</v>
      </c>
      <c r="G24" s="19">
        <v>2424.54</v>
      </c>
      <c r="H24" s="19">
        <v>2832.24</v>
      </c>
      <c r="I24" s="19">
        <v>808.18</v>
      </c>
      <c r="J24" s="20">
        <v>864.89</v>
      </c>
      <c r="K24" s="12">
        <f t="shared" si="0"/>
        <v>11163.189999999999</v>
      </c>
      <c r="L24" s="21">
        <f t="shared" si="0"/>
        <v>7756.910000000001</v>
      </c>
      <c r="M24" s="8">
        <v>808.18</v>
      </c>
      <c r="N24" s="8">
        <v>885.69</v>
      </c>
      <c r="O24" s="8">
        <v>808.18</v>
      </c>
      <c r="P24" s="8">
        <v>783.21</v>
      </c>
      <c r="Q24" s="12"/>
      <c r="R24" s="12"/>
      <c r="S24" s="12"/>
      <c r="T24" s="14"/>
      <c r="U24" s="12"/>
      <c r="V24" s="12"/>
      <c r="W24" s="12"/>
      <c r="X24" s="12"/>
      <c r="Y24" s="12"/>
      <c r="Z24" s="12"/>
      <c r="AA24" s="17">
        <f t="shared" si="1"/>
        <v>9425.810000000001</v>
      </c>
      <c r="AB24" s="14"/>
      <c r="AC24" s="22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23" t="s">
        <v>29</v>
      </c>
      <c r="AO24" s="22">
        <v>3</v>
      </c>
      <c r="AP24" s="14"/>
      <c r="AQ24" s="14"/>
      <c r="AR24" s="26" t="s">
        <v>45</v>
      </c>
      <c r="AS24" s="28">
        <v>50</v>
      </c>
      <c r="AT24" s="24"/>
      <c r="AU24" s="24"/>
    </row>
    <row r="25" spans="1:47" ht="67.5">
      <c r="A25" s="17">
        <v>14</v>
      </c>
      <c r="B25" s="18" t="s">
        <v>46</v>
      </c>
      <c r="C25" s="19">
        <v>4005.0099999999998</v>
      </c>
      <c r="D25" s="19">
        <v>2801.6</v>
      </c>
      <c r="E25" s="19">
        <v>5569.34</v>
      </c>
      <c r="F25" s="19">
        <v>4247.13</v>
      </c>
      <c r="G25" s="19">
        <v>2945.46</v>
      </c>
      <c r="H25" s="19">
        <v>2230.66</v>
      </c>
      <c r="I25" s="19">
        <v>981.82</v>
      </c>
      <c r="J25" s="20">
        <v>1518.43</v>
      </c>
      <c r="K25" s="12">
        <f t="shared" si="0"/>
        <v>13501.630000000001</v>
      </c>
      <c r="L25" s="21">
        <f t="shared" si="0"/>
        <v>10797.82</v>
      </c>
      <c r="M25" s="8">
        <v>981.82</v>
      </c>
      <c r="N25" s="8">
        <v>986.02</v>
      </c>
      <c r="O25" s="8">
        <v>866.12</v>
      </c>
      <c r="P25" s="8">
        <v>869.58</v>
      </c>
      <c r="Q25" s="12"/>
      <c r="R25" s="12"/>
      <c r="S25" s="12"/>
      <c r="T25" s="14"/>
      <c r="U25" s="12"/>
      <c r="V25" s="12"/>
      <c r="W25" s="12"/>
      <c r="X25" s="12"/>
      <c r="Y25" s="12"/>
      <c r="Z25" s="12"/>
      <c r="AA25" s="17">
        <f t="shared" si="1"/>
        <v>12653.42</v>
      </c>
      <c r="AB25" s="26" t="s">
        <v>32</v>
      </c>
      <c r="AC25" s="22">
        <v>14.31</v>
      </c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23" t="s">
        <v>29</v>
      </c>
      <c r="AO25" s="22">
        <v>3</v>
      </c>
      <c r="AP25" s="14"/>
      <c r="AQ25" s="14"/>
      <c r="AR25" s="24"/>
      <c r="AS25" s="24"/>
      <c r="AT25" s="24"/>
      <c r="AU25" s="24"/>
    </row>
    <row r="26" spans="1:47" ht="67.5">
      <c r="A26" s="17">
        <v>15</v>
      </c>
      <c r="B26" s="18" t="s">
        <v>47</v>
      </c>
      <c r="C26" s="19">
        <v>4806.73</v>
      </c>
      <c r="D26" s="19">
        <v>3903.56</v>
      </c>
      <c r="E26" s="19">
        <v>8731.44</v>
      </c>
      <c r="F26" s="19">
        <v>7906.929999999999</v>
      </c>
      <c r="G26" s="19">
        <v>4658.67</v>
      </c>
      <c r="H26" s="19">
        <v>4335.09</v>
      </c>
      <c r="I26" s="19">
        <v>1552.89</v>
      </c>
      <c r="J26" s="20">
        <v>1404.89</v>
      </c>
      <c r="K26" s="12">
        <f t="shared" si="0"/>
        <v>19749.73</v>
      </c>
      <c r="L26" s="21">
        <f t="shared" si="0"/>
        <v>17550.47</v>
      </c>
      <c r="M26" s="8">
        <v>1552.89</v>
      </c>
      <c r="N26" s="8">
        <v>1332.54</v>
      </c>
      <c r="O26" s="8">
        <v>1552.89</v>
      </c>
      <c r="P26" s="8">
        <v>1609.68</v>
      </c>
      <c r="Q26" s="12"/>
      <c r="R26" s="12"/>
      <c r="S26" s="12"/>
      <c r="T26" s="14"/>
      <c r="U26" s="12"/>
      <c r="V26" s="12"/>
      <c r="W26" s="12"/>
      <c r="X26" s="12"/>
      <c r="Y26" s="12"/>
      <c r="Z26" s="12"/>
      <c r="AA26" s="17">
        <f t="shared" si="1"/>
        <v>20492.690000000002</v>
      </c>
      <c r="AB26" s="26" t="s">
        <v>32</v>
      </c>
      <c r="AC26" s="22">
        <v>18.6</v>
      </c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23" t="s">
        <v>29</v>
      </c>
      <c r="AO26" s="22">
        <v>3</v>
      </c>
      <c r="AP26" s="14"/>
      <c r="AQ26" s="14"/>
      <c r="AR26" s="24"/>
      <c r="AS26" s="24"/>
      <c r="AT26" s="24"/>
      <c r="AU26" s="24"/>
    </row>
    <row r="27" spans="1:47" ht="45">
      <c r="A27" s="17">
        <v>16</v>
      </c>
      <c r="B27" s="18" t="s">
        <v>48</v>
      </c>
      <c r="C27" s="19">
        <v>1212.17</v>
      </c>
      <c r="D27" s="19">
        <v>907.7499999999999</v>
      </c>
      <c r="E27" s="19">
        <v>1826.4</v>
      </c>
      <c r="F27" s="19">
        <v>1485.6299999999999</v>
      </c>
      <c r="G27" s="19">
        <v>970.08</v>
      </c>
      <c r="H27" s="19">
        <v>2542.54</v>
      </c>
      <c r="I27" s="19">
        <v>323.36</v>
      </c>
      <c r="J27" s="20">
        <v>270.15</v>
      </c>
      <c r="K27" s="12">
        <f t="shared" si="0"/>
        <v>4332.01</v>
      </c>
      <c r="L27" s="21">
        <f t="shared" si="0"/>
        <v>5206.07</v>
      </c>
      <c r="M27" s="19">
        <v>323.36</v>
      </c>
      <c r="N27" s="19">
        <v>270.15</v>
      </c>
      <c r="O27" s="19">
        <v>323.36</v>
      </c>
      <c r="P27" s="19">
        <v>270.15</v>
      </c>
      <c r="Q27" s="12">
        <v>5709.5</v>
      </c>
      <c r="R27" s="12"/>
      <c r="S27" s="12"/>
      <c r="T27" s="14"/>
      <c r="U27" s="12"/>
      <c r="V27" s="12"/>
      <c r="W27" s="12"/>
      <c r="X27" s="12"/>
      <c r="Y27" s="12"/>
      <c r="Z27" s="12"/>
      <c r="AA27" s="17">
        <f t="shared" si="1"/>
        <v>36.86999999999898</v>
      </c>
      <c r="AB27" s="26" t="s">
        <v>32</v>
      </c>
      <c r="AC27" s="27">
        <v>40.924</v>
      </c>
      <c r="AD27" s="14"/>
      <c r="AE27" s="14"/>
      <c r="AF27" s="26" t="s">
        <v>40</v>
      </c>
      <c r="AG27" s="27">
        <v>1.84</v>
      </c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24"/>
      <c r="AS27" s="24"/>
      <c r="AT27" s="24"/>
      <c r="AU27" s="24"/>
    </row>
    <row r="28" spans="1:47" ht="33.75">
      <c r="A28" s="17"/>
      <c r="B28" s="18"/>
      <c r="C28" s="19"/>
      <c r="D28" s="19"/>
      <c r="E28" s="19"/>
      <c r="F28" s="19"/>
      <c r="G28" s="19"/>
      <c r="H28" s="19"/>
      <c r="I28" s="19"/>
      <c r="J28" s="20"/>
      <c r="K28" s="12"/>
      <c r="L28" s="21"/>
      <c r="M28" s="19"/>
      <c r="N28" s="19"/>
      <c r="O28" s="19"/>
      <c r="P28" s="19"/>
      <c r="Q28" s="12"/>
      <c r="R28" s="12"/>
      <c r="S28" s="12"/>
      <c r="T28" s="14"/>
      <c r="U28" s="12"/>
      <c r="V28" s="12"/>
      <c r="W28" s="12"/>
      <c r="X28" s="12"/>
      <c r="Y28" s="12"/>
      <c r="Z28" s="12"/>
      <c r="AA28" s="17"/>
      <c r="AB28" s="26" t="s">
        <v>40</v>
      </c>
      <c r="AC28" s="27">
        <v>2.6</v>
      </c>
      <c r="AD28" s="14"/>
      <c r="AE28" s="14"/>
      <c r="AF28" s="26"/>
      <c r="AG28" s="27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24"/>
      <c r="AS28" s="24"/>
      <c r="AT28" s="24"/>
      <c r="AU28" s="24"/>
    </row>
    <row r="29" spans="1:47" ht="33.75">
      <c r="A29" s="17">
        <v>17</v>
      </c>
      <c r="B29" s="18" t="s">
        <v>49</v>
      </c>
      <c r="C29" s="19">
        <v>401.22</v>
      </c>
      <c r="D29" s="19">
        <v>338.92999999999995</v>
      </c>
      <c r="E29" s="19">
        <v>4688.4400000000005</v>
      </c>
      <c r="F29" s="19">
        <v>3866.16</v>
      </c>
      <c r="G29" s="19">
        <v>1179.3600000000001</v>
      </c>
      <c r="H29" s="19">
        <v>1605.1399999999999</v>
      </c>
      <c r="I29" s="19">
        <v>393.12</v>
      </c>
      <c r="J29" s="20">
        <v>559.46</v>
      </c>
      <c r="K29" s="12">
        <f t="shared" si="0"/>
        <v>6662.14</v>
      </c>
      <c r="L29" s="21">
        <f t="shared" si="0"/>
        <v>6369.69</v>
      </c>
      <c r="M29" s="19">
        <v>393.12</v>
      </c>
      <c r="N29" s="19">
        <v>250.36</v>
      </c>
      <c r="O29" s="19">
        <v>393.12</v>
      </c>
      <c r="P29" s="19">
        <v>246.03</v>
      </c>
      <c r="Q29" s="12">
        <v>4531.5</v>
      </c>
      <c r="R29" s="12"/>
      <c r="S29" s="12"/>
      <c r="T29" s="14"/>
      <c r="U29" s="12"/>
      <c r="V29" s="12"/>
      <c r="W29" s="12"/>
      <c r="X29" s="12"/>
      <c r="Y29" s="12">
        <v>571</v>
      </c>
      <c r="Z29" s="12">
        <v>637</v>
      </c>
      <c r="AA29" s="17">
        <f t="shared" si="1"/>
        <v>1126.579999999999</v>
      </c>
      <c r="AB29" s="26" t="s">
        <v>40</v>
      </c>
      <c r="AC29" s="27">
        <v>5.2</v>
      </c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24"/>
      <c r="AS29" s="24"/>
      <c r="AT29" s="24"/>
      <c r="AU29" s="24"/>
    </row>
    <row r="30" spans="1:47" ht="45">
      <c r="A30" s="17">
        <v>18</v>
      </c>
      <c r="B30" s="18" t="s">
        <v>50</v>
      </c>
      <c r="C30" s="19">
        <v>0</v>
      </c>
      <c r="D30" s="19">
        <v>0</v>
      </c>
      <c r="E30" s="19">
        <v>0</v>
      </c>
      <c r="F30" s="19">
        <v>0</v>
      </c>
      <c r="G30" s="19">
        <v>264.7</v>
      </c>
      <c r="H30" s="19">
        <v>132.35</v>
      </c>
      <c r="I30" s="19">
        <v>132.35</v>
      </c>
      <c r="J30" s="20">
        <v>132.35</v>
      </c>
      <c r="K30" s="12">
        <f t="shared" si="0"/>
        <v>397.04999999999995</v>
      </c>
      <c r="L30" s="21">
        <f t="shared" si="0"/>
        <v>264.7</v>
      </c>
      <c r="M30" s="19">
        <v>132.35</v>
      </c>
      <c r="N30" s="19">
        <v>0</v>
      </c>
      <c r="O30" s="19">
        <v>132.35</v>
      </c>
      <c r="P30" s="19">
        <v>264.7</v>
      </c>
      <c r="Q30" s="12"/>
      <c r="R30" s="12"/>
      <c r="S30" s="12"/>
      <c r="T30" s="14"/>
      <c r="U30" s="12"/>
      <c r="V30" s="12"/>
      <c r="W30" s="12"/>
      <c r="X30" s="12"/>
      <c r="Y30" s="12"/>
      <c r="Z30" s="12"/>
      <c r="AA30" s="17">
        <f t="shared" si="1"/>
        <v>529.4</v>
      </c>
      <c r="AB30" s="14"/>
      <c r="AC30" s="22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26" t="s">
        <v>51</v>
      </c>
      <c r="AS30" s="26">
        <v>0.78</v>
      </c>
      <c r="AT30" s="24"/>
      <c r="AU30" s="24"/>
    </row>
    <row r="31" spans="1:47" ht="45">
      <c r="A31" s="17">
        <v>19</v>
      </c>
      <c r="B31" s="18" t="s">
        <v>52</v>
      </c>
      <c r="C31" s="19">
        <v>5038.63</v>
      </c>
      <c r="D31" s="19">
        <v>3695.92</v>
      </c>
      <c r="E31" s="19">
        <v>4283.95</v>
      </c>
      <c r="F31" s="19">
        <v>2523.38</v>
      </c>
      <c r="G31" s="19">
        <v>782.28</v>
      </c>
      <c r="H31" s="19">
        <v>586.24</v>
      </c>
      <c r="I31" s="19">
        <v>260.76</v>
      </c>
      <c r="J31" s="20">
        <v>139.7</v>
      </c>
      <c r="K31" s="12">
        <f t="shared" si="0"/>
        <v>10365.62</v>
      </c>
      <c r="L31" s="21">
        <f t="shared" si="0"/>
        <v>6945.24</v>
      </c>
      <c r="M31" s="19">
        <v>260.76</v>
      </c>
      <c r="N31" s="19">
        <v>130.36</v>
      </c>
      <c r="O31" s="19">
        <v>260.76</v>
      </c>
      <c r="P31" s="19">
        <v>302.74</v>
      </c>
      <c r="Q31" s="12">
        <v>4075.5</v>
      </c>
      <c r="R31" s="12"/>
      <c r="S31" s="12"/>
      <c r="T31" s="14"/>
      <c r="U31" s="12"/>
      <c r="V31" s="12"/>
      <c r="W31" s="12"/>
      <c r="X31" s="12">
        <v>5349.11</v>
      </c>
      <c r="Y31" s="12"/>
      <c r="Z31" s="12"/>
      <c r="AA31" s="17">
        <f t="shared" si="1"/>
        <v>-2046.2700000000004</v>
      </c>
      <c r="AB31" s="26" t="s">
        <v>40</v>
      </c>
      <c r="AC31" s="27">
        <v>2.6</v>
      </c>
      <c r="AD31" s="14"/>
      <c r="AE31" s="14"/>
      <c r="AF31" s="26" t="s">
        <v>40</v>
      </c>
      <c r="AG31" s="27">
        <v>1.8</v>
      </c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24"/>
      <c r="AS31" s="24"/>
      <c r="AT31" s="24"/>
      <c r="AU31" s="24"/>
    </row>
    <row r="32" spans="1:47" ht="45">
      <c r="A32" s="17">
        <v>20</v>
      </c>
      <c r="B32" s="18" t="s">
        <v>53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20">
        <v>0</v>
      </c>
      <c r="K32" s="12">
        <f t="shared" si="0"/>
        <v>0</v>
      </c>
      <c r="L32" s="21">
        <f t="shared" si="0"/>
        <v>0</v>
      </c>
      <c r="M32" s="19">
        <v>0</v>
      </c>
      <c r="N32" s="19">
        <v>0</v>
      </c>
      <c r="O32" s="19">
        <v>0</v>
      </c>
      <c r="P32" s="19">
        <v>0</v>
      </c>
      <c r="Q32" s="12"/>
      <c r="R32" s="12"/>
      <c r="S32" s="12"/>
      <c r="T32" s="14"/>
      <c r="U32" s="12"/>
      <c r="V32" s="12"/>
      <c r="W32" s="12"/>
      <c r="X32" s="12"/>
      <c r="Y32" s="12"/>
      <c r="Z32" s="12"/>
      <c r="AA32" s="17">
        <f t="shared" si="1"/>
        <v>0</v>
      </c>
      <c r="AB32" s="14"/>
      <c r="AC32" s="22"/>
      <c r="AD32" s="14"/>
      <c r="AE32" s="14"/>
      <c r="AF32" s="26" t="s">
        <v>40</v>
      </c>
      <c r="AG32" s="27">
        <v>0.45</v>
      </c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24"/>
      <c r="AS32" s="24"/>
      <c r="AT32" s="24"/>
      <c r="AU32" s="24"/>
    </row>
    <row r="33" spans="1:47" ht="45">
      <c r="A33" s="17">
        <v>21</v>
      </c>
      <c r="B33" s="18" t="s">
        <v>54</v>
      </c>
      <c r="C33" s="19">
        <v>895.5600000000001</v>
      </c>
      <c r="D33" s="19">
        <v>274.66999999999996</v>
      </c>
      <c r="E33" s="19">
        <v>2875.99</v>
      </c>
      <c r="F33" s="19">
        <v>2169.11</v>
      </c>
      <c r="G33" s="19">
        <v>583.77</v>
      </c>
      <c r="H33" s="19">
        <v>739.3100000000001</v>
      </c>
      <c r="I33" s="19">
        <v>194.58999999999997</v>
      </c>
      <c r="J33" s="20">
        <v>291.62</v>
      </c>
      <c r="K33" s="12">
        <f t="shared" si="0"/>
        <v>4549.91</v>
      </c>
      <c r="L33" s="21">
        <f t="shared" si="0"/>
        <v>3474.71</v>
      </c>
      <c r="M33" s="19">
        <v>194.58999999999997</v>
      </c>
      <c r="N33" s="19">
        <v>0</v>
      </c>
      <c r="O33" s="19">
        <v>194.58999999999997</v>
      </c>
      <c r="P33" s="19">
        <v>141.75</v>
      </c>
      <c r="Q33" s="12"/>
      <c r="R33" s="12"/>
      <c r="S33" s="12"/>
      <c r="T33" s="14"/>
      <c r="U33" s="12"/>
      <c r="V33" s="12"/>
      <c r="W33" s="12"/>
      <c r="X33" s="12">
        <v>5349.11</v>
      </c>
      <c r="Y33" s="12"/>
      <c r="Z33" s="12"/>
      <c r="AA33" s="17">
        <f t="shared" si="1"/>
        <v>-1732.6499999999996</v>
      </c>
      <c r="AB33" s="26" t="s">
        <v>40</v>
      </c>
      <c r="AC33" s="27">
        <v>2.6</v>
      </c>
      <c r="AD33" s="14"/>
      <c r="AE33" s="14"/>
      <c r="AF33" s="26" t="s">
        <v>40</v>
      </c>
      <c r="AG33" s="27">
        <v>1.84</v>
      </c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24"/>
      <c r="AS33" s="24"/>
      <c r="AT33" s="24"/>
      <c r="AU33" s="24"/>
    </row>
    <row r="34" spans="1:47" ht="22.5">
      <c r="A34" s="17">
        <v>22</v>
      </c>
      <c r="B34" s="18" t="s">
        <v>55</v>
      </c>
      <c r="C34" s="19">
        <v>3725.5299999999997</v>
      </c>
      <c r="D34" s="19">
        <v>1650.1299999999999</v>
      </c>
      <c r="E34" s="19">
        <v>6935.76</v>
      </c>
      <c r="F34" s="19">
        <v>4396.009999999999</v>
      </c>
      <c r="G34" s="19">
        <v>3474.42</v>
      </c>
      <c r="H34" s="19">
        <v>1870.49</v>
      </c>
      <c r="I34" s="19">
        <v>1227.96</v>
      </c>
      <c r="J34" s="20">
        <v>587.1</v>
      </c>
      <c r="K34" s="12">
        <f t="shared" si="0"/>
        <v>15363.670000000002</v>
      </c>
      <c r="L34" s="21">
        <f t="shared" si="0"/>
        <v>8503.73</v>
      </c>
      <c r="M34" s="19">
        <v>1227.96</v>
      </c>
      <c r="N34" s="19">
        <v>1487.08</v>
      </c>
      <c r="O34" s="19">
        <v>1227.96</v>
      </c>
      <c r="P34" s="19">
        <v>1085.63</v>
      </c>
      <c r="Q34" s="12"/>
      <c r="R34" s="12"/>
      <c r="S34" s="12"/>
      <c r="T34" s="14"/>
      <c r="U34" s="12"/>
      <c r="V34" s="12"/>
      <c r="W34" s="12"/>
      <c r="X34" s="12"/>
      <c r="Y34" s="12"/>
      <c r="Z34" s="12"/>
      <c r="AA34" s="17">
        <f t="shared" si="1"/>
        <v>11076.439999999999</v>
      </c>
      <c r="AB34" s="14"/>
      <c r="AC34" s="22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26" t="s">
        <v>56</v>
      </c>
      <c r="AS34" s="29">
        <v>1</v>
      </c>
      <c r="AT34" s="24"/>
      <c r="AU34" s="24"/>
    </row>
    <row r="35" spans="1:47" ht="45">
      <c r="A35" s="43">
        <v>23</v>
      </c>
      <c r="B35" s="45" t="s">
        <v>57</v>
      </c>
      <c r="C35" s="19">
        <v>10631.38</v>
      </c>
      <c r="D35" s="19">
        <v>9357.43</v>
      </c>
      <c r="E35" s="19">
        <v>20214.62</v>
      </c>
      <c r="F35" s="19">
        <v>17043.91</v>
      </c>
      <c r="G35" s="19">
        <v>3321.7799999999997</v>
      </c>
      <c r="H35" s="19">
        <v>4433.959999999999</v>
      </c>
      <c r="I35" s="19">
        <v>1107.26</v>
      </c>
      <c r="J35" s="20">
        <v>2064.6800000000003</v>
      </c>
      <c r="K35" s="12">
        <f t="shared" si="0"/>
        <v>35275.04</v>
      </c>
      <c r="L35" s="21">
        <f t="shared" si="0"/>
        <v>32899.979999999996</v>
      </c>
      <c r="M35" s="19">
        <v>1107.26</v>
      </c>
      <c r="N35" s="19">
        <v>1661.6100000000001</v>
      </c>
      <c r="O35" s="19">
        <v>1107.26</v>
      </c>
      <c r="P35" s="19">
        <v>1001.8699999999999</v>
      </c>
      <c r="Q35" s="12">
        <v>6621.5</v>
      </c>
      <c r="R35" s="12"/>
      <c r="S35" s="12"/>
      <c r="T35" s="14"/>
      <c r="U35" s="12"/>
      <c r="V35" s="12"/>
      <c r="W35" s="12"/>
      <c r="X35" s="12">
        <v>7609.01</v>
      </c>
      <c r="Y35" s="12">
        <v>1909</v>
      </c>
      <c r="Z35" s="12"/>
      <c r="AA35" s="17">
        <f t="shared" si="1"/>
        <v>19423.949999999997</v>
      </c>
      <c r="AB35" s="26" t="s">
        <v>32</v>
      </c>
      <c r="AC35" s="22">
        <v>176.7</v>
      </c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24"/>
      <c r="AS35" s="24"/>
      <c r="AT35" s="24"/>
      <c r="AU35" s="24"/>
    </row>
    <row r="36" spans="1:47" ht="33.75">
      <c r="A36" s="44"/>
      <c r="B36" s="46"/>
      <c r="C36" s="19"/>
      <c r="D36" s="19"/>
      <c r="E36" s="19"/>
      <c r="F36" s="19"/>
      <c r="G36" s="19"/>
      <c r="H36" s="19"/>
      <c r="I36" s="19"/>
      <c r="J36" s="20"/>
      <c r="K36" s="12"/>
      <c r="L36" s="21"/>
      <c r="M36" s="19"/>
      <c r="N36" s="19"/>
      <c r="O36" s="19"/>
      <c r="P36" s="19"/>
      <c r="Q36" s="12"/>
      <c r="R36" s="12"/>
      <c r="S36" s="12"/>
      <c r="T36" s="14"/>
      <c r="U36" s="12"/>
      <c r="V36" s="12"/>
      <c r="W36" s="12"/>
      <c r="X36" s="12"/>
      <c r="Y36" s="12"/>
      <c r="Z36" s="12"/>
      <c r="AA36" s="17"/>
      <c r="AB36" s="26" t="s">
        <v>40</v>
      </c>
      <c r="AC36" s="27">
        <v>2.6</v>
      </c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24"/>
      <c r="AS36" s="24"/>
      <c r="AT36" s="24"/>
      <c r="AU36" s="24"/>
    </row>
    <row r="37" spans="1:47" ht="22.5">
      <c r="A37" s="17">
        <v>24</v>
      </c>
      <c r="B37" s="18" t="s">
        <v>58</v>
      </c>
      <c r="C37" s="19">
        <v>3091.43</v>
      </c>
      <c r="D37" s="19">
        <v>1991.68</v>
      </c>
      <c r="E37" s="19">
        <v>4736.66</v>
      </c>
      <c r="F37" s="19">
        <v>2634.0400000000004</v>
      </c>
      <c r="G37" s="19">
        <v>782.31</v>
      </c>
      <c r="H37" s="19">
        <v>1000.3400000000001</v>
      </c>
      <c r="I37" s="19">
        <v>260.77</v>
      </c>
      <c r="J37" s="20">
        <v>299.72</v>
      </c>
      <c r="K37" s="12">
        <f t="shared" si="0"/>
        <v>8871.17</v>
      </c>
      <c r="L37" s="21">
        <f t="shared" si="0"/>
        <v>5925.780000000001</v>
      </c>
      <c r="M37" s="19">
        <v>260.77</v>
      </c>
      <c r="N37" s="19">
        <v>0</v>
      </c>
      <c r="O37" s="19">
        <v>260.77</v>
      </c>
      <c r="P37" s="19">
        <v>600.65</v>
      </c>
      <c r="Q37" s="12"/>
      <c r="R37" s="12"/>
      <c r="S37" s="12"/>
      <c r="T37" s="14"/>
      <c r="U37" s="12"/>
      <c r="V37" s="12"/>
      <c r="W37" s="12">
        <v>2876.47</v>
      </c>
      <c r="X37" s="12"/>
      <c r="Y37" s="12">
        <v>571</v>
      </c>
      <c r="Z37" s="12"/>
      <c r="AA37" s="17">
        <f t="shared" si="1"/>
        <v>3078.9600000000005</v>
      </c>
      <c r="AB37" s="14"/>
      <c r="AC37" s="22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26" t="s">
        <v>56</v>
      </c>
      <c r="AS37" s="29">
        <v>1</v>
      </c>
      <c r="AT37" s="24"/>
      <c r="AU37" s="24"/>
    </row>
    <row r="38" spans="1:47" ht="33.75">
      <c r="A38" s="17">
        <v>25</v>
      </c>
      <c r="B38" s="18" t="s">
        <v>59</v>
      </c>
      <c r="C38" s="19">
        <v>995.14</v>
      </c>
      <c r="D38" s="19">
        <v>270.88</v>
      </c>
      <c r="E38" s="19">
        <v>2049.98</v>
      </c>
      <c r="F38" s="19">
        <v>1511.7600000000002</v>
      </c>
      <c r="G38" s="19">
        <v>2561.62</v>
      </c>
      <c r="H38" s="19">
        <v>909.3299999999999</v>
      </c>
      <c r="I38" s="19">
        <v>651.9000000000001</v>
      </c>
      <c r="J38" s="20">
        <v>1775.82</v>
      </c>
      <c r="K38" s="12">
        <f t="shared" si="0"/>
        <v>6258.639999999999</v>
      </c>
      <c r="L38" s="21">
        <f t="shared" si="0"/>
        <v>4467.79</v>
      </c>
      <c r="M38" s="19">
        <v>651.9000000000001</v>
      </c>
      <c r="N38" s="19">
        <v>0</v>
      </c>
      <c r="O38" s="19">
        <v>651.9000000000001</v>
      </c>
      <c r="P38" s="19">
        <v>39.26</v>
      </c>
      <c r="Q38" s="12">
        <v>6906.5</v>
      </c>
      <c r="R38" s="12"/>
      <c r="S38" s="12"/>
      <c r="T38" s="14"/>
      <c r="U38" s="12"/>
      <c r="V38" s="12"/>
      <c r="W38" s="12"/>
      <c r="X38" s="12"/>
      <c r="Y38" s="12"/>
      <c r="Z38" s="12"/>
      <c r="AA38" s="17">
        <f t="shared" si="1"/>
        <v>-2399.45</v>
      </c>
      <c r="AB38" s="26" t="s">
        <v>40</v>
      </c>
      <c r="AC38" s="27">
        <v>5.2</v>
      </c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24"/>
      <c r="AS38" s="24"/>
      <c r="AT38" s="24"/>
      <c r="AU38" s="24"/>
    </row>
    <row r="39" spans="1:47" ht="33.75">
      <c r="A39" s="17">
        <v>26</v>
      </c>
      <c r="B39" s="18" t="s">
        <v>60</v>
      </c>
      <c r="C39" s="19">
        <v>4388.55</v>
      </c>
      <c r="D39" s="19">
        <v>3112.5</v>
      </c>
      <c r="E39" s="19">
        <v>7153.4800000000005</v>
      </c>
      <c r="F39" s="19">
        <v>4498.039999999999</v>
      </c>
      <c r="G39" s="19">
        <v>1955.7300000000002</v>
      </c>
      <c r="H39" s="19">
        <v>2701.35</v>
      </c>
      <c r="I39" s="19">
        <v>651.9100000000001</v>
      </c>
      <c r="J39" s="20">
        <v>776.02</v>
      </c>
      <c r="K39" s="12">
        <f t="shared" si="0"/>
        <v>14149.67</v>
      </c>
      <c r="L39" s="21">
        <f t="shared" si="0"/>
        <v>11087.91</v>
      </c>
      <c r="M39" s="19">
        <v>651.9100000000001</v>
      </c>
      <c r="N39" s="19">
        <v>700.9200000000001</v>
      </c>
      <c r="O39" s="19">
        <v>651.9100000000001</v>
      </c>
      <c r="P39" s="19">
        <v>455.54999999999995</v>
      </c>
      <c r="Q39" s="12">
        <v>6450.5</v>
      </c>
      <c r="R39" s="12"/>
      <c r="S39" s="12"/>
      <c r="T39" s="14"/>
      <c r="U39" s="12"/>
      <c r="V39" s="12"/>
      <c r="W39" s="12">
        <v>4511.29</v>
      </c>
      <c r="X39" s="12"/>
      <c r="Y39" s="12">
        <v>78</v>
      </c>
      <c r="Z39" s="12"/>
      <c r="AA39" s="17">
        <f t="shared" si="1"/>
        <v>1204.5899999999992</v>
      </c>
      <c r="AB39" s="26" t="s">
        <v>40</v>
      </c>
      <c r="AC39" s="27">
        <v>3.9</v>
      </c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24"/>
      <c r="AS39" s="24"/>
      <c r="AT39" s="24"/>
      <c r="AU39" s="24"/>
    </row>
    <row r="40" spans="1:47" ht="45">
      <c r="A40" s="17">
        <v>27</v>
      </c>
      <c r="B40" s="18" t="s">
        <v>61</v>
      </c>
      <c r="C40" s="19">
        <v>2483.1900000000005</v>
      </c>
      <c r="D40" s="19">
        <v>2303.53</v>
      </c>
      <c r="E40" s="19">
        <v>4209.43</v>
      </c>
      <c r="F40" s="19">
        <v>4045.3999999999996</v>
      </c>
      <c r="G40" s="19">
        <v>12.43</v>
      </c>
      <c r="H40" s="19">
        <v>301.56000000000006</v>
      </c>
      <c r="I40" s="19">
        <v>0</v>
      </c>
      <c r="J40" s="20">
        <v>13.7</v>
      </c>
      <c r="K40" s="12">
        <f t="shared" si="0"/>
        <v>6705.050000000001</v>
      </c>
      <c r="L40" s="21">
        <f t="shared" si="0"/>
        <v>6664.1900000000005</v>
      </c>
      <c r="M40" s="19">
        <v>0</v>
      </c>
      <c r="N40" s="19">
        <v>0</v>
      </c>
      <c r="O40" s="19">
        <v>0</v>
      </c>
      <c r="P40" s="19">
        <v>0</v>
      </c>
      <c r="Q40" s="12">
        <v>4579</v>
      </c>
      <c r="R40" s="12"/>
      <c r="S40" s="12"/>
      <c r="T40" s="14"/>
      <c r="U40" s="12"/>
      <c r="V40" s="12"/>
      <c r="W40" s="12"/>
      <c r="X40" s="12"/>
      <c r="Y40" s="12"/>
      <c r="Z40" s="12">
        <v>441</v>
      </c>
      <c r="AA40" s="17">
        <f t="shared" si="1"/>
        <v>1644.1900000000005</v>
      </c>
      <c r="AB40" s="26" t="s">
        <v>40</v>
      </c>
      <c r="AC40" s="27">
        <v>5.2</v>
      </c>
      <c r="AD40" s="14"/>
      <c r="AE40" s="14"/>
      <c r="AF40" s="26" t="s">
        <v>40</v>
      </c>
      <c r="AG40" s="27">
        <v>1.84</v>
      </c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24"/>
      <c r="AS40" s="24"/>
      <c r="AT40" s="24"/>
      <c r="AU40" s="24"/>
    </row>
    <row r="41" spans="1:47" ht="45">
      <c r="A41" s="43">
        <v>28</v>
      </c>
      <c r="B41" s="45" t="s">
        <v>62</v>
      </c>
      <c r="C41" s="19">
        <v>23819.3</v>
      </c>
      <c r="D41" s="19">
        <v>17386.079999999998</v>
      </c>
      <c r="E41" s="19">
        <v>39965.96</v>
      </c>
      <c r="F41" s="19">
        <v>28916.85</v>
      </c>
      <c r="G41" s="19">
        <v>6625.829999999999</v>
      </c>
      <c r="H41" s="19">
        <v>8988.75</v>
      </c>
      <c r="I41" s="19">
        <v>2208.6099999999997</v>
      </c>
      <c r="J41" s="20">
        <v>1458.9299999999998</v>
      </c>
      <c r="K41" s="12">
        <f t="shared" si="0"/>
        <v>72619.7</v>
      </c>
      <c r="L41" s="21">
        <f t="shared" si="0"/>
        <v>56750.60999999999</v>
      </c>
      <c r="M41" s="19">
        <v>2726.21</v>
      </c>
      <c r="N41" s="19">
        <v>1648.6399999999999</v>
      </c>
      <c r="O41" s="19">
        <v>2172.02</v>
      </c>
      <c r="P41" s="19">
        <v>3403.82</v>
      </c>
      <c r="Q41" s="12">
        <v>7790</v>
      </c>
      <c r="R41" s="12"/>
      <c r="S41" s="12"/>
      <c r="T41" s="14"/>
      <c r="U41" s="12"/>
      <c r="V41" s="12"/>
      <c r="W41" s="12"/>
      <c r="X41" s="12"/>
      <c r="Y41" s="12">
        <v>5126</v>
      </c>
      <c r="Z41" s="12"/>
      <c r="AA41" s="17">
        <f t="shared" si="1"/>
        <v>48887.06999999999</v>
      </c>
      <c r="AB41" s="26" t="s">
        <v>32</v>
      </c>
      <c r="AC41" s="22">
        <v>180</v>
      </c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24"/>
      <c r="AS41" s="24"/>
      <c r="AT41" s="24"/>
      <c r="AU41" s="24"/>
    </row>
    <row r="42" spans="1:47" ht="33.75">
      <c r="A42" s="44"/>
      <c r="B42" s="46"/>
      <c r="C42" s="19"/>
      <c r="D42" s="19"/>
      <c r="E42" s="19"/>
      <c r="F42" s="19"/>
      <c r="G42" s="19"/>
      <c r="H42" s="19"/>
      <c r="I42" s="19"/>
      <c r="J42" s="20"/>
      <c r="K42" s="12"/>
      <c r="L42" s="21"/>
      <c r="M42" s="19"/>
      <c r="N42" s="19"/>
      <c r="O42" s="19"/>
      <c r="P42" s="19"/>
      <c r="Q42" s="12"/>
      <c r="R42" s="12"/>
      <c r="S42" s="12"/>
      <c r="T42" s="14"/>
      <c r="U42" s="12"/>
      <c r="V42" s="12"/>
      <c r="W42" s="12"/>
      <c r="X42" s="12"/>
      <c r="Y42" s="12"/>
      <c r="Z42" s="12"/>
      <c r="AA42" s="17"/>
      <c r="AB42" s="26" t="s">
        <v>40</v>
      </c>
      <c r="AC42" s="27">
        <v>6.5</v>
      </c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24"/>
      <c r="AS42" s="24"/>
      <c r="AT42" s="24"/>
      <c r="AU42" s="24"/>
    </row>
    <row r="43" spans="1:47" ht="45">
      <c r="A43" s="17">
        <v>29</v>
      </c>
      <c r="B43" s="18" t="s">
        <v>63</v>
      </c>
      <c r="C43" s="19">
        <v>1957.0200000000002</v>
      </c>
      <c r="D43" s="19">
        <v>53.769999999999996</v>
      </c>
      <c r="E43" s="19">
        <v>577.8799999999999</v>
      </c>
      <c r="F43" s="19">
        <v>1237.19</v>
      </c>
      <c r="G43" s="19">
        <v>299.65</v>
      </c>
      <c r="H43" s="19">
        <v>1043.8799999999999</v>
      </c>
      <c r="I43" s="19">
        <v>0</v>
      </c>
      <c r="J43" s="20">
        <v>85.72</v>
      </c>
      <c r="K43" s="12">
        <f t="shared" si="0"/>
        <v>2834.55</v>
      </c>
      <c r="L43" s="21">
        <f t="shared" si="0"/>
        <v>2420.56</v>
      </c>
      <c r="M43" s="19">
        <v>0</v>
      </c>
      <c r="N43" s="19">
        <v>0</v>
      </c>
      <c r="O43" s="19">
        <v>0</v>
      </c>
      <c r="P43" s="19">
        <v>0</v>
      </c>
      <c r="Q43" s="12"/>
      <c r="R43" s="12"/>
      <c r="S43" s="12"/>
      <c r="T43" s="14"/>
      <c r="U43" s="12"/>
      <c r="V43" s="12"/>
      <c r="W43" s="12"/>
      <c r="X43" s="12"/>
      <c r="Y43" s="12"/>
      <c r="Z43" s="12"/>
      <c r="AA43" s="17">
        <f t="shared" si="1"/>
        <v>2420.56</v>
      </c>
      <c r="AB43" s="26" t="s">
        <v>32</v>
      </c>
      <c r="AC43" s="27">
        <v>1</v>
      </c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24"/>
      <c r="AS43" s="24"/>
      <c r="AT43" s="24"/>
      <c r="AU43" s="24"/>
    </row>
    <row r="44" spans="1:47" ht="33.75">
      <c r="A44" s="17">
        <v>30</v>
      </c>
      <c r="B44" s="18" t="s">
        <v>64</v>
      </c>
      <c r="C44" s="19">
        <v>13600.12</v>
      </c>
      <c r="D44" s="19">
        <v>9909.81</v>
      </c>
      <c r="E44" s="19">
        <v>24194.260000000002</v>
      </c>
      <c r="F44" s="19">
        <v>22244.76</v>
      </c>
      <c r="G44" s="19">
        <v>3712.9199999999996</v>
      </c>
      <c r="H44" s="19">
        <v>6213.0599999999995</v>
      </c>
      <c r="I44" s="19">
        <v>1237.6399999999999</v>
      </c>
      <c r="J44" s="20">
        <v>1931.4</v>
      </c>
      <c r="K44" s="12">
        <f t="shared" si="0"/>
        <v>42744.94</v>
      </c>
      <c r="L44" s="21">
        <f t="shared" si="0"/>
        <v>40299.03</v>
      </c>
      <c r="M44" s="19">
        <v>1056.79</v>
      </c>
      <c r="N44" s="19">
        <v>474.94</v>
      </c>
      <c r="O44" s="19">
        <v>1107.26</v>
      </c>
      <c r="P44" s="19">
        <v>879.3699999999999</v>
      </c>
      <c r="Q44" s="12">
        <v>6621.5</v>
      </c>
      <c r="R44" s="12"/>
      <c r="S44" s="12"/>
      <c r="T44" s="14"/>
      <c r="U44" s="12"/>
      <c r="V44" s="12"/>
      <c r="W44" s="12">
        <v>13658.04</v>
      </c>
      <c r="X44" s="12"/>
      <c r="Y44" s="12">
        <v>2085</v>
      </c>
      <c r="Z44" s="12"/>
      <c r="AA44" s="17">
        <f t="shared" si="1"/>
        <v>19288.800000000003</v>
      </c>
      <c r="AB44" s="26" t="s">
        <v>40</v>
      </c>
      <c r="AC44" s="27">
        <v>2.6</v>
      </c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24"/>
      <c r="AS44" s="24"/>
      <c r="AT44" s="24"/>
      <c r="AU44" s="24"/>
    </row>
    <row r="45" spans="1:47" ht="45">
      <c r="A45" s="43">
        <v>31</v>
      </c>
      <c r="B45" s="45" t="s">
        <v>65</v>
      </c>
      <c r="C45" s="19">
        <v>3331.92</v>
      </c>
      <c r="D45" s="19">
        <v>1187.71</v>
      </c>
      <c r="E45" s="19">
        <v>5532.7</v>
      </c>
      <c r="F45" s="19">
        <v>6829.539999999999</v>
      </c>
      <c r="G45" s="19">
        <v>1173.42</v>
      </c>
      <c r="H45" s="19">
        <v>1629.65</v>
      </c>
      <c r="I45" s="19">
        <v>391.14</v>
      </c>
      <c r="J45" s="20">
        <v>391.14</v>
      </c>
      <c r="K45" s="12">
        <f t="shared" si="0"/>
        <v>10429.179999999998</v>
      </c>
      <c r="L45" s="21">
        <f t="shared" si="0"/>
        <v>10038.039999999999</v>
      </c>
      <c r="M45" s="19">
        <v>391.14</v>
      </c>
      <c r="N45" s="19">
        <v>0</v>
      </c>
      <c r="O45" s="19">
        <v>391.14</v>
      </c>
      <c r="P45" s="19">
        <v>782.28</v>
      </c>
      <c r="Q45" s="12">
        <v>6621.5</v>
      </c>
      <c r="R45" s="12"/>
      <c r="S45" s="12"/>
      <c r="T45" s="14"/>
      <c r="U45" s="12"/>
      <c r="V45" s="12"/>
      <c r="W45" s="12"/>
      <c r="X45" s="12">
        <v>9081.05</v>
      </c>
      <c r="Y45" s="12"/>
      <c r="Z45" s="12"/>
      <c r="AA45" s="17">
        <f t="shared" si="1"/>
        <v>-4882.23</v>
      </c>
      <c r="AB45" s="26" t="s">
        <v>32</v>
      </c>
      <c r="AC45" s="22">
        <v>55.09</v>
      </c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26" t="s">
        <v>66</v>
      </c>
      <c r="AS45" s="28">
        <v>52.1</v>
      </c>
      <c r="AT45" s="24"/>
      <c r="AU45" s="24"/>
    </row>
    <row r="46" spans="1:47" ht="33.75">
      <c r="A46" s="44"/>
      <c r="B46" s="46"/>
      <c r="C46" s="19"/>
      <c r="D46" s="19"/>
      <c r="E46" s="19"/>
      <c r="F46" s="19"/>
      <c r="G46" s="19"/>
      <c r="H46" s="19"/>
      <c r="I46" s="19"/>
      <c r="J46" s="20"/>
      <c r="K46" s="12"/>
      <c r="L46" s="21"/>
      <c r="M46" s="19"/>
      <c r="N46" s="19"/>
      <c r="O46" s="19"/>
      <c r="P46" s="19"/>
      <c r="Q46" s="12"/>
      <c r="R46" s="12"/>
      <c r="S46" s="12"/>
      <c r="T46" s="14"/>
      <c r="U46" s="12"/>
      <c r="V46" s="12"/>
      <c r="W46" s="12"/>
      <c r="X46" s="12"/>
      <c r="Y46" s="12"/>
      <c r="Z46" s="12"/>
      <c r="AA46" s="17"/>
      <c r="AB46" s="26" t="s">
        <v>40</v>
      </c>
      <c r="AC46" s="27">
        <v>2.6</v>
      </c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26"/>
      <c r="AS46" s="28"/>
      <c r="AT46" s="24"/>
      <c r="AU46" s="24"/>
    </row>
    <row r="47" spans="1:47" ht="33.75">
      <c r="A47" s="17">
        <v>32</v>
      </c>
      <c r="B47" s="18" t="s">
        <v>67</v>
      </c>
      <c r="C47" s="19">
        <v>11387.02</v>
      </c>
      <c r="D47" s="19">
        <v>5224.9</v>
      </c>
      <c r="E47" s="19">
        <v>21907.58</v>
      </c>
      <c r="F47" s="19">
        <v>11460.68</v>
      </c>
      <c r="G47" s="19">
        <v>5913.7300000000005</v>
      </c>
      <c r="H47" s="19">
        <v>2558.76</v>
      </c>
      <c r="I47" s="19">
        <v>1840.48</v>
      </c>
      <c r="J47" s="20">
        <v>1198.21</v>
      </c>
      <c r="K47" s="12">
        <f t="shared" si="0"/>
        <v>41048.81000000001</v>
      </c>
      <c r="L47" s="21">
        <f t="shared" si="0"/>
        <v>20442.550000000003</v>
      </c>
      <c r="M47" s="19">
        <v>1828.1599999999999</v>
      </c>
      <c r="N47" s="19">
        <v>951.89</v>
      </c>
      <c r="O47" s="19">
        <v>1819.46</v>
      </c>
      <c r="P47" s="19">
        <v>1159.6399999999999</v>
      </c>
      <c r="Q47" s="12">
        <v>6669</v>
      </c>
      <c r="R47" s="12"/>
      <c r="S47" s="12">
        <v>1900</v>
      </c>
      <c r="T47" s="14"/>
      <c r="U47" s="12"/>
      <c r="V47" s="12"/>
      <c r="W47" s="12">
        <v>9312.3</v>
      </c>
      <c r="X47" s="12"/>
      <c r="Y47" s="12">
        <v>1130</v>
      </c>
      <c r="Z47" s="12">
        <v>206</v>
      </c>
      <c r="AA47" s="17">
        <f t="shared" si="1"/>
        <v>3336.7800000000025</v>
      </c>
      <c r="AB47" s="26" t="s">
        <v>40</v>
      </c>
      <c r="AC47" s="27">
        <v>5.5</v>
      </c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24"/>
      <c r="AS47" s="24"/>
      <c r="AT47" s="24"/>
      <c r="AU47" s="24"/>
    </row>
    <row r="48" spans="1:47" ht="33.75">
      <c r="A48" s="17">
        <v>33</v>
      </c>
      <c r="B48" s="18" t="s">
        <v>68</v>
      </c>
      <c r="C48" s="19">
        <v>3166.96</v>
      </c>
      <c r="D48" s="19">
        <v>2377.8900000000003</v>
      </c>
      <c r="E48" s="19">
        <v>5407.2699999999995</v>
      </c>
      <c r="F48" s="19">
        <v>4216.43</v>
      </c>
      <c r="G48" s="19">
        <v>2084.3399999999997</v>
      </c>
      <c r="H48" s="19">
        <v>4736.12</v>
      </c>
      <c r="I48" s="19">
        <v>633.78</v>
      </c>
      <c r="J48" s="20">
        <v>383.07</v>
      </c>
      <c r="K48" s="12">
        <f t="shared" si="0"/>
        <v>11292.35</v>
      </c>
      <c r="L48" s="21">
        <f t="shared" si="0"/>
        <v>11713.51</v>
      </c>
      <c r="M48" s="19">
        <v>712.21</v>
      </c>
      <c r="N48" s="19">
        <v>208.09</v>
      </c>
      <c r="O48" s="19">
        <v>712.21</v>
      </c>
      <c r="P48" s="19">
        <v>418.25</v>
      </c>
      <c r="Q48" s="12">
        <v>5757</v>
      </c>
      <c r="R48" s="12"/>
      <c r="S48" s="12"/>
      <c r="T48" s="14"/>
      <c r="U48" s="12"/>
      <c r="V48" s="12"/>
      <c r="W48" s="12">
        <v>9312.3</v>
      </c>
      <c r="X48" s="12"/>
      <c r="Y48" s="12">
        <v>722</v>
      </c>
      <c r="Z48" s="12"/>
      <c r="AA48" s="17">
        <f t="shared" si="1"/>
        <v>-3451.449999999999</v>
      </c>
      <c r="AB48" s="26" t="s">
        <v>40</v>
      </c>
      <c r="AC48" s="27">
        <v>2.6</v>
      </c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24"/>
      <c r="AS48" s="24"/>
      <c r="AT48" s="24"/>
      <c r="AU48" s="24"/>
    </row>
    <row r="49" spans="1:47" ht="33.75">
      <c r="A49" s="17">
        <v>34</v>
      </c>
      <c r="B49" s="18" t="s">
        <v>69</v>
      </c>
      <c r="C49" s="19">
        <v>1309.3600000000001</v>
      </c>
      <c r="D49" s="19">
        <v>1097.78</v>
      </c>
      <c r="E49" s="19">
        <v>1123.8899999999999</v>
      </c>
      <c r="F49" s="19">
        <v>1165.93</v>
      </c>
      <c r="G49" s="19">
        <v>1350.75</v>
      </c>
      <c r="H49" s="19">
        <v>889.97</v>
      </c>
      <c r="I49" s="19">
        <v>450.25</v>
      </c>
      <c r="J49" s="20">
        <v>630.34</v>
      </c>
      <c r="K49" s="12">
        <f t="shared" si="0"/>
        <v>4234.25</v>
      </c>
      <c r="L49" s="21">
        <f t="shared" si="0"/>
        <v>3784.0200000000004</v>
      </c>
      <c r="M49" s="19">
        <v>450.25</v>
      </c>
      <c r="N49" s="19">
        <v>270.22</v>
      </c>
      <c r="O49" s="19">
        <v>450.25</v>
      </c>
      <c r="P49" s="19">
        <v>630.26</v>
      </c>
      <c r="Q49" s="12">
        <v>5757</v>
      </c>
      <c r="R49" s="12"/>
      <c r="S49" s="12"/>
      <c r="T49" s="14"/>
      <c r="U49" s="12"/>
      <c r="V49" s="12"/>
      <c r="W49" s="12"/>
      <c r="X49" s="12"/>
      <c r="Y49" s="12"/>
      <c r="Z49" s="12"/>
      <c r="AA49" s="17">
        <f t="shared" si="1"/>
        <v>-1072.499999999999</v>
      </c>
      <c r="AB49" s="26" t="s">
        <v>40</v>
      </c>
      <c r="AC49" s="27">
        <v>2.6</v>
      </c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26" t="s">
        <v>66</v>
      </c>
      <c r="AS49" s="28">
        <v>108</v>
      </c>
      <c r="AT49" s="24"/>
      <c r="AU49" s="24"/>
    </row>
    <row r="50" spans="1:47" ht="33.75">
      <c r="A50" s="17">
        <v>35</v>
      </c>
      <c r="B50" s="18" t="s">
        <v>70</v>
      </c>
      <c r="C50" s="19">
        <v>5089.32</v>
      </c>
      <c r="D50" s="19">
        <v>2788.48</v>
      </c>
      <c r="E50" s="19">
        <v>9103.19</v>
      </c>
      <c r="F50" s="19">
        <v>5343.84</v>
      </c>
      <c r="G50" s="19">
        <v>4979.18</v>
      </c>
      <c r="H50" s="19">
        <v>4027.1</v>
      </c>
      <c r="I50" s="19">
        <v>1330.29</v>
      </c>
      <c r="J50" s="20">
        <v>820.9</v>
      </c>
      <c r="K50" s="12">
        <f t="shared" si="0"/>
        <v>20501.980000000003</v>
      </c>
      <c r="L50" s="21">
        <f t="shared" si="0"/>
        <v>12980.32</v>
      </c>
      <c r="M50" s="19">
        <v>1399.61</v>
      </c>
      <c r="N50" s="19">
        <v>1778.04</v>
      </c>
      <c r="O50" s="19">
        <v>1023.3</v>
      </c>
      <c r="P50" s="19">
        <v>1016.68</v>
      </c>
      <c r="Q50" s="12">
        <v>5757</v>
      </c>
      <c r="R50" s="12"/>
      <c r="S50" s="12"/>
      <c r="T50" s="14"/>
      <c r="U50" s="12"/>
      <c r="V50" s="12"/>
      <c r="W50" s="12">
        <v>7035.96</v>
      </c>
      <c r="X50" s="12"/>
      <c r="Y50" s="12">
        <v>196</v>
      </c>
      <c r="Z50" s="12"/>
      <c r="AA50" s="17">
        <f t="shared" si="1"/>
        <v>2786.080000000001</v>
      </c>
      <c r="AB50" s="26" t="s">
        <v>40</v>
      </c>
      <c r="AC50" s="27">
        <v>5.5</v>
      </c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24"/>
      <c r="AS50" s="24"/>
      <c r="AT50" s="24"/>
      <c r="AU50" s="24"/>
    </row>
    <row r="51" spans="1:47" ht="45">
      <c r="A51" s="17">
        <v>36</v>
      </c>
      <c r="B51" s="18" t="s">
        <v>71</v>
      </c>
      <c r="C51" s="19">
        <v>12462.34</v>
      </c>
      <c r="D51" s="19">
        <v>1748.69</v>
      </c>
      <c r="E51" s="19">
        <v>28413.68</v>
      </c>
      <c r="F51" s="19">
        <v>7165.299999999999</v>
      </c>
      <c r="G51" s="19">
        <v>4628.27</v>
      </c>
      <c r="H51" s="19">
        <v>3592.25</v>
      </c>
      <c r="I51" s="19">
        <v>1546.9</v>
      </c>
      <c r="J51" s="20">
        <v>1062.05</v>
      </c>
      <c r="K51" s="12">
        <f t="shared" si="0"/>
        <v>47051.19000000001</v>
      </c>
      <c r="L51" s="21">
        <f t="shared" si="0"/>
        <v>13568.289999999999</v>
      </c>
      <c r="M51" s="19">
        <v>1546.9</v>
      </c>
      <c r="N51" s="19">
        <v>844.9199999999998</v>
      </c>
      <c r="O51" s="19">
        <v>1418.48</v>
      </c>
      <c r="P51" s="19">
        <v>942.97</v>
      </c>
      <c r="Q51" s="12"/>
      <c r="R51" s="12"/>
      <c r="S51" s="12"/>
      <c r="T51" s="14"/>
      <c r="U51" s="12"/>
      <c r="V51" s="12"/>
      <c r="W51" s="12"/>
      <c r="X51" s="12"/>
      <c r="Y51" s="12">
        <v>8367</v>
      </c>
      <c r="Z51" s="12"/>
      <c r="AA51" s="17">
        <f t="shared" si="1"/>
        <v>6989.1799999999985</v>
      </c>
      <c r="AB51" s="14"/>
      <c r="AC51" s="22"/>
      <c r="AD51" s="14"/>
      <c r="AE51" s="14"/>
      <c r="AF51" s="26" t="s">
        <v>40</v>
      </c>
      <c r="AG51" s="27">
        <v>1.84</v>
      </c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24"/>
      <c r="AS51" s="24"/>
      <c r="AT51" s="24"/>
      <c r="AU51" s="24"/>
    </row>
    <row r="52" spans="1:47" ht="45">
      <c r="A52" s="17">
        <v>37</v>
      </c>
      <c r="B52" s="18" t="s">
        <v>72</v>
      </c>
      <c r="C52" s="19">
        <v>2697.83</v>
      </c>
      <c r="D52" s="19">
        <v>1474.92</v>
      </c>
      <c r="E52" s="19">
        <v>3618.55</v>
      </c>
      <c r="F52" s="19">
        <v>1815.2599999999998</v>
      </c>
      <c r="G52" s="19">
        <v>-1908.2300000000002</v>
      </c>
      <c r="H52" s="19">
        <v>784.3100000000001</v>
      </c>
      <c r="I52" s="19">
        <v>278.73</v>
      </c>
      <c r="J52" s="20">
        <v>270.15</v>
      </c>
      <c r="K52" s="12">
        <f t="shared" si="0"/>
        <v>4686.879999999999</v>
      </c>
      <c r="L52" s="21">
        <f t="shared" si="0"/>
        <v>4344.639999999999</v>
      </c>
      <c r="M52" s="19">
        <v>270.15</v>
      </c>
      <c r="N52" s="19">
        <v>270.15</v>
      </c>
      <c r="O52" s="19">
        <v>270.15</v>
      </c>
      <c r="P52" s="19">
        <v>342.24</v>
      </c>
      <c r="Q52" s="12"/>
      <c r="R52" s="12"/>
      <c r="S52" s="12"/>
      <c r="T52" s="14"/>
      <c r="U52" s="12"/>
      <c r="V52" s="12"/>
      <c r="W52" s="12"/>
      <c r="X52" s="12"/>
      <c r="Y52" s="12">
        <v>3346</v>
      </c>
      <c r="Z52" s="12"/>
      <c r="AA52" s="17">
        <f t="shared" si="1"/>
        <v>1611.0299999999988</v>
      </c>
      <c r="AB52" s="14"/>
      <c r="AC52" s="22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26" t="s">
        <v>51</v>
      </c>
      <c r="AS52" s="26">
        <v>0.78</v>
      </c>
      <c r="AT52" s="24"/>
      <c r="AU52" s="24"/>
    </row>
    <row r="53" spans="1:47" ht="67.5">
      <c r="A53" s="17">
        <v>38</v>
      </c>
      <c r="B53" s="18" t="s">
        <v>73</v>
      </c>
      <c r="C53" s="19">
        <v>6355.34</v>
      </c>
      <c r="D53" s="19">
        <v>3102.9700000000003</v>
      </c>
      <c r="E53" s="19">
        <v>12773.449999999999</v>
      </c>
      <c r="F53" s="19">
        <v>7333.08</v>
      </c>
      <c r="G53" s="19">
        <v>3177.1699999999996</v>
      </c>
      <c r="H53" s="19">
        <v>3789.46</v>
      </c>
      <c r="I53" s="19">
        <v>214.03</v>
      </c>
      <c r="J53" s="20">
        <v>303.61</v>
      </c>
      <c r="K53" s="12">
        <f t="shared" si="0"/>
        <v>22519.989999999998</v>
      </c>
      <c r="L53" s="21">
        <f t="shared" si="0"/>
        <v>14529.119999999999</v>
      </c>
      <c r="M53" s="19">
        <v>521.54</v>
      </c>
      <c r="N53" s="19">
        <v>384.04999999999995</v>
      </c>
      <c r="O53" s="19">
        <v>521.54</v>
      </c>
      <c r="P53" s="19">
        <v>501.86</v>
      </c>
      <c r="Q53" s="12"/>
      <c r="R53" s="12"/>
      <c r="S53" s="12">
        <v>6906.5</v>
      </c>
      <c r="T53" s="14"/>
      <c r="U53" s="12"/>
      <c r="V53" s="12"/>
      <c r="W53" s="12"/>
      <c r="X53" s="12"/>
      <c r="Y53" s="12">
        <v>3378</v>
      </c>
      <c r="Z53" s="12"/>
      <c r="AA53" s="17">
        <f t="shared" si="1"/>
        <v>5130.529999999999</v>
      </c>
      <c r="AB53" s="26" t="s">
        <v>40</v>
      </c>
      <c r="AC53" s="27">
        <v>5.2</v>
      </c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23" t="s">
        <v>29</v>
      </c>
      <c r="AO53" s="22">
        <v>3</v>
      </c>
      <c r="AP53" s="14"/>
      <c r="AQ53" s="14"/>
      <c r="AR53" s="24"/>
      <c r="AS53" s="24"/>
      <c r="AT53" s="24"/>
      <c r="AU53" s="24"/>
    </row>
    <row r="54" spans="1:47" ht="22.5">
      <c r="A54" s="17">
        <v>39</v>
      </c>
      <c r="B54" s="18" t="s">
        <v>74</v>
      </c>
      <c r="C54" s="19">
        <v>2387.15</v>
      </c>
      <c r="D54" s="19">
        <v>586.26</v>
      </c>
      <c r="E54" s="19">
        <v>4584.07</v>
      </c>
      <c r="F54" s="19">
        <v>930.03</v>
      </c>
      <c r="G54" s="19">
        <v>1099.5</v>
      </c>
      <c r="H54" s="19">
        <v>632.99</v>
      </c>
      <c r="I54" s="19">
        <v>324.97</v>
      </c>
      <c r="J54" s="20">
        <v>132.35</v>
      </c>
      <c r="K54" s="12">
        <f t="shared" si="0"/>
        <v>8395.689999999999</v>
      </c>
      <c r="L54" s="21">
        <f t="shared" si="0"/>
        <v>2281.6299999999997</v>
      </c>
      <c r="M54" s="19">
        <v>710.22</v>
      </c>
      <c r="N54" s="19">
        <v>276.44</v>
      </c>
      <c r="O54" s="19">
        <v>710.22</v>
      </c>
      <c r="P54" s="19">
        <v>196.55</v>
      </c>
      <c r="Q54" s="12"/>
      <c r="R54" s="12"/>
      <c r="S54" s="12"/>
      <c r="T54" s="14"/>
      <c r="U54" s="12"/>
      <c r="V54" s="12"/>
      <c r="W54" s="12"/>
      <c r="X54" s="12"/>
      <c r="Y54" s="12"/>
      <c r="Z54" s="12"/>
      <c r="AA54" s="17">
        <f t="shared" si="1"/>
        <v>2754.62</v>
      </c>
      <c r="AB54" s="14"/>
      <c r="AC54" s="22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30"/>
      <c r="AO54" s="14"/>
      <c r="AP54" s="14"/>
      <c r="AQ54" s="14"/>
      <c r="AR54" s="26" t="s">
        <v>56</v>
      </c>
      <c r="AS54" s="29">
        <v>1</v>
      </c>
      <c r="AT54" s="24"/>
      <c r="AU54" s="24"/>
    </row>
    <row r="55" spans="1:47" ht="45">
      <c r="A55" s="17">
        <v>40</v>
      </c>
      <c r="B55" s="18" t="s">
        <v>75</v>
      </c>
      <c r="C55" s="19">
        <v>2941.2199999999993</v>
      </c>
      <c r="D55" s="19">
        <v>2390.8099999999995</v>
      </c>
      <c r="E55" s="19">
        <v>6094.16</v>
      </c>
      <c r="F55" s="19">
        <v>6074.530000000001</v>
      </c>
      <c r="G55" s="19">
        <v>227.83999999999997</v>
      </c>
      <c r="H55" s="19">
        <v>797.88</v>
      </c>
      <c r="I55" s="19">
        <v>0</v>
      </c>
      <c r="J55" s="20">
        <v>0</v>
      </c>
      <c r="K55" s="12">
        <f t="shared" si="0"/>
        <v>9263.22</v>
      </c>
      <c r="L55" s="21">
        <f t="shared" si="0"/>
        <v>9263.22</v>
      </c>
      <c r="M55" s="19">
        <v>324.97</v>
      </c>
      <c r="N55" s="19">
        <v>0</v>
      </c>
      <c r="O55" s="19">
        <v>324.97</v>
      </c>
      <c r="P55" s="19">
        <v>324.97</v>
      </c>
      <c r="Q55" s="12"/>
      <c r="R55" s="12"/>
      <c r="S55" s="12"/>
      <c r="T55" s="14"/>
      <c r="U55" s="12"/>
      <c r="V55" s="12"/>
      <c r="W55" s="12"/>
      <c r="X55" s="12"/>
      <c r="Y55" s="12"/>
      <c r="Z55" s="12"/>
      <c r="AA55" s="17">
        <f t="shared" si="1"/>
        <v>9588.189999999999</v>
      </c>
      <c r="AB55" s="14"/>
      <c r="AC55" s="22"/>
      <c r="AD55" s="14"/>
      <c r="AE55" s="14"/>
      <c r="AF55" s="26" t="s">
        <v>40</v>
      </c>
      <c r="AG55" s="27">
        <v>1.04</v>
      </c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24"/>
      <c r="AS55" s="24"/>
      <c r="AT55" s="24"/>
      <c r="AU55" s="24"/>
    </row>
    <row r="56" spans="1:47" ht="33.75">
      <c r="A56" s="17">
        <v>41</v>
      </c>
      <c r="B56" s="18" t="s">
        <v>76</v>
      </c>
      <c r="C56" s="19">
        <v>5187.89</v>
      </c>
      <c r="D56" s="19">
        <v>1608.83</v>
      </c>
      <c r="E56" s="19">
        <v>8535.77</v>
      </c>
      <c r="F56" s="19">
        <v>2026.01</v>
      </c>
      <c r="G56" s="19">
        <v>2963.8099999999995</v>
      </c>
      <c r="H56" s="19">
        <v>1650.88</v>
      </c>
      <c r="I56" s="19">
        <v>844.54</v>
      </c>
      <c r="J56" s="20">
        <v>4229.33</v>
      </c>
      <c r="K56" s="12">
        <f t="shared" si="0"/>
        <v>17532.010000000002</v>
      </c>
      <c r="L56" s="21">
        <f t="shared" si="0"/>
        <v>9515.05</v>
      </c>
      <c r="M56" s="19">
        <v>482.83000000000004</v>
      </c>
      <c r="N56" s="19">
        <v>-33.04</v>
      </c>
      <c r="O56" s="19">
        <v>583.77</v>
      </c>
      <c r="P56" s="19">
        <v>260.72</v>
      </c>
      <c r="Q56" s="12"/>
      <c r="R56" s="12"/>
      <c r="S56" s="12">
        <v>6355.5</v>
      </c>
      <c r="T56" s="14"/>
      <c r="U56" s="12"/>
      <c r="V56" s="12"/>
      <c r="W56" s="12"/>
      <c r="X56" s="12"/>
      <c r="Y56" s="12">
        <v>196</v>
      </c>
      <c r="Z56" s="12">
        <v>206</v>
      </c>
      <c r="AA56" s="17">
        <f t="shared" si="1"/>
        <v>2985.2299999999977</v>
      </c>
      <c r="AB56" s="26" t="s">
        <v>40</v>
      </c>
      <c r="AC56" s="27">
        <v>3.9</v>
      </c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24"/>
      <c r="AS56" s="24"/>
      <c r="AT56" s="24"/>
      <c r="AU56" s="24"/>
    </row>
    <row r="57" spans="1:47" ht="22.5">
      <c r="A57" s="17">
        <v>42</v>
      </c>
      <c r="B57" s="18" t="s">
        <v>77</v>
      </c>
      <c r="C57" s="19">
        <v>2813.91</v>
      </c>
      <c r="D57" s="19">
        <v>2425.35</v>
      </c>
      <c r="E57" s="19">
        <v>3384.7400000000002</v>
      </c>
      <c r="F57" s="19">
        <v>2644.95</v>
      </c>
      <c r="G57" s="19">
        <v>782.31</v>
      </c>
      <c r="H57" s="19">
        <v>1642.3600000000001</v>
      </c>
      <c r="I57" s="19">
        <v>260.77</v>
      </c>
      <c r="J57" s="20">
        <v>268.15999999999997</v>
      </c>
      <c r="K57" s="12">
        <f t="shared" si="0"/>
        <v>7241.73</v>
      </c>
      <c r="L57" s="21">
        <f t="shared" si="0"/>
        <v>6980.82</v>
      </c>
      <c r="M57" s="19">
        <v>260.77</v>
      </c>
      <c r="N57" s="19">
        <v>300.54999999999995</v>
      </c>
      <c r="O57" s="19">
        <v>260.77</v>
      </c>
      <c r="P57" s="19">
        <v>221.13</v>
      </c>
      <c r="Q57" s="12"/>
      <c r="R57" s="12"/>
      <c r="S57" s="12"/>
      <c r="T57" s="14"/>
      <c r="U57" s="12"/>
      <c r="V57" s="12"/>
      <c r="W57" s="12"/>
      <c r="X57" s="12"/>
      <c r="Y57" s="12">
        <v>1155</v>
      </c>
      <c r="Z57" s="12"/>
      <c r="AA57" s="17">
        <f t="shared" si="1"/>
        <v>6347.5</v>
      </c>
      <c r="AB57" s="14"/>
      <c r="AC57" s="22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26" t="s">
        <v>56</v>
      </c>
      <c r="AS57" s="29">
        <v>1</v>
      </c>
      <c r="AT57" s="24"/>
      <c r="AU57" s="24"/>
    </row>
    <row r="58" spans="1:47" ht="33.75">
      <c r="A58" s="17">
        <v>43</v>
      </c>
      <c r="B58" s="18" t="s">
        <v>78</v>
      </c>
      <c r="C58" s="19">
        <v>4495.78</v>
      </c>
      <c r="D58" s="19">
        <v>3967.3100000000004</v>
      </c>
      <c r="E58" s="19">
        <v>6303.859999999999</v>
      </c>
      <c r="F58" s="19">
        <v>5776.87</v>
      </c>
      <c r="G58" s="19">
        <v>1085.5</v>
      </c>
      <c r="H58" s="19">
        <v>2009.99</v>
      </c>
      <c r="I58" s="19">
        <v>391.15</v>
      </c>
      <c r="J58" s="20">
        <v>130.42000000000002</v>
      </c>
      <c r="K58" s="12">
        <f t="shared" si="0"/>
        <v>12276.289999999999</v>
      </c>
      <c r="L58" s="21">
        <f t="shared" si="0"/>
        <v>11884.59</v>
      </c>
      <c r="M58" s="19">
        <v>455.36</v>
      </c>
      <c r="N58" s="19">
        <v>546.7</v>
      </c>
      <c r="O58" s="19">
        <v>455.36</v>
      </c>
      <c r="P58" s="19">
        <v>561.13</v>
      </c>
      <c r="Q58" s="12"/>
      <c r="R58" s="12"/>
      <c r="S58" s="12">
        <v>6165.5</v>
      </c>
      <c r="T58" s="14"/>
      <c r="U58" s="12"/>
      <c r="V58" s="12"/>
      <c r="W58" s="12"/>
      <c r="X58" s="12"/>
      <c r="Y58" s="12">
        <v>196</v>
      </c>
      <c r="Z58" s="12"/>
      <c r="AA58" s="17">
        <f t="shared" si="1"/>
        <v>6630.92</v>
      </c>
      <c r="AB58" s="26" t="s">
        <v>40</v>
      </c>
      <c r="AC58" s="27">
        <v>2.6</v>
      </c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26"/>
      <c r="AO58" s="31"/>
      <c r="AP58" s="32"/>
      <c r="AQ58" s="32"/>
      <c r="AR58" s="26" t="s">
        <v>79</v>
      </c>
      <c r="AS58" s="29">
        <v>2</v>
      </c>
      <c r="AT58" s="24"/>
      <c r="AU58" s="24"/>
    </row>
    <row r="59" spans="1:47" ht="56.25">
      <c r="A59" s="17">
        <v>44</v>
      </c>
      <c r="B59" s="18" t="s">
        <v>80</v>
      </c>
      <c r="C59" s="19">
        <v>1169.8000000000002</v>
      </c>
      <c r="D59" s="19">
        <v>198.09999999999997</v>
      </c>
      <c r="E59" s="19">
        <v>2219.4</v>
      </c>
      <c r="F59" s="19">
        <v>875.6299999999999</v>
      </c>
      <c r="G59" s="19">
        <v>1178.82</v>
      </c>
      <c r="H59" s="19">
        <v>868.1300000000001</v>
      </c>
      <c r="I59" s="19">
        <v>392.94</v>
      </c>
      <c r="J59" s="20">
        <v>524.29</v>
      </c>
      <c r="K59" s="12">
        <f t="shared" si="0"/>
        <v>4960.96</v>
      </c>
      <c r="L59" s="21">
        <f t="shared" si="0"/>
        <v>2466.1499999999996</v>
      </c>
      <c r="M59" s="19">
        <v>392.94</v>
      </c>
      <c r="N59" s="19">
        <v>316.08</v>
      </c>
      <c r="O59" s="19">
        <v>392.94</v>
      </c>
      <c r="P59" s="19">
        <v>397.61</v>
      </c>
      <c r="Q59" s="12"/>
      <c r="R59" s="12"/>
      <c r="S59" s="12"/>
      <c r="T59" s="14"/>
      <c r="U59" s="12"/>
      <c r="V59" s="12"/>
      <c r="W59" s="12"/>
      <c r="X59" s="12"/>
      <c r="Y59" s="12"/>
      <c r="Z59" s="12"/>
      <c r="AA59" s="17">
        <f t="shared" si="1"/>
        <v>3179.8399999999997</v>
      </c>
      <c r="AB59" s="14"/>
      <c r="AC59" s="22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26" t="s">
        <v>45</v>
      </c>
      <c r="AS59" s="28">
        <v>25</v>
      </c>
      <c r="AT59" s="24"/>
      <c r="AU59" s="24"/>
    </row>
    <row r="60" spans="1:47" ht="67.5">
      <c r="A60" s="17">
        <v>45</v>
      </c>
      <c r="B60" s="18" t="s">
        <v>81</v>
      </c>
      <c r="C60" s="19">
        <v>3564.13</v>
      </c>
      <c r="D60" s="19">
        <v>1747.58</v>
      </c>
      <c r="E60" s="19">
        <v>6635.1</v>
      </c>
      <c r="F60" s="19">
        <v>4550.92</v>
      </c>
      <c r="G60" s="19">
        <v>3814.12</v>
      </c>
      <c r="H60" s="19">
        <v>1728.11</v>
      </c>
      <c r="I60" s="19">
        <v>1264.78</v>
      </c>
      <c r="J60" s="20">
        <v>2182.06</v>
      </c>
      <c r="K60" s="12">
        <f t="shared" si="0"/>
        <v>15278.13</v>
      </c>
      <c r="L60" s="21">
        <f t="shared" si="0"/>
        <v>10208.67</v>
      </c>
      <c r="M60" s="19">
        <v>1264.78</v>
      </c>
      <c r="N60" s="19">
        <v>525.9</v>
      </c>
      <c r="O60" s="19">
        <v>1264.78</v>
      </c>
      <c r="P60" s="19">
        <v>1481.23</v>
      </c>
      <c r="Q60" s="12"/>
      <c r="R60" s="12"/>
      <c r="S60" s="12"/>
      <c r="T60" s="14"/>
      <c r="U60" s="12"/>
      <c r="V60" s="12"/>
      <c r="W60" s="12"/>
      <c r="X60" s="12"/>
      <c r="Y60" s="12"/>
      <c r="Z60" s="12">
        <v>602</v>
      </c>
      <c r="AA60" s="17">
        <f t="shared" si="1"/>
        <v>11613.8</v>
      </c>
      <c r="AB60" s="14"/>
      <c r="AC60" s="22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23" t="s">
        <v>29</v>
      </c>
      <c r="AO60" s="22">
        <v>3</v>
      </c>
      <c r="AP60" s="14"/>
      <c r="AQ60" s="14"/>
      <c r="AR60" s="24"/>
      <c r="AS60" s="24"/>
      <c r="AT60" s="24"/>
      <c r="AU60" s="24"/>
    </row>
    <row r="61" spans="1:47" ht="56.25">
      <c r="A61" s="17">
        <v>46</v>
      </c>
      <c r="B61" s="18" t="s">
        <v>82</v>
      </c>
      <c r="C61" s="19">
        <v>0</v>
      </c>
      <c r="D61" s="19">
        <v>0</v>
      </c>
      <c r="E61" s="19">
        <v>0</v>
      </c>
      <c r="F61" s="19">
        <v>0</v>
      </c>
      <c r="G61" s="19">
        <v>1091.54</v>
      </c>
      <c r="H61" s="19">
        <v>212.42</v>
      </c>
      <c r="I61" s="19">
        <v>321.04</v>
      </c>
      <c r="J61" s="20">
        <v>879.12</v>
      </c>
      <c r="K61" s="12">
        <f t="shared" si="0"/>
        <v>1412.58</v>
      </c>
      <c r="L61" s="21">
        <f t="shared" si="0"/>
        <v>1091.54</v>
      </c>
      <c r="M61" s="19">
        <v>291.07</v>
      </c>
      <c r="N61" s="19">
        <v>0</v>
      </c>
      <c r="O61" s="19">
        <v>0</v>
      </c>
      <c r="P61" s="19">
        <v>0</v>
      </c>
      <c r="Q61" s="12"/>
      <c r="R61" s="12"/>
      <c r="S61" s="12"/>
      <c r="T61" s="14"/>
      <c r="U61" s="12"/>
      <c r="V61" s="12"/>
      <c r="W61" s="12"/>
      <c r="X61" s="12"/>
      <c r="Y61" s="12">
        <v>260</v>
      </c>
      <c r="Z61" s="12"/>
      <c r="AA61" s="17">
        <f t="shared" si="1"/>
        <v>831.54</v>
      </c>
      <c r="AB61" s="14"/>
      <c r="AC61" s="22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26" t="s">
        <v>45</v>
      </c>
      <c r="AS61" s="28">
        <v>25</v>
      </c>
      <c r="AT61" s="24"/>
      <c r="AU61" s="24"/>
    </row>
    <row r="62" spans="1:47" ht="33.75">
      <c r="A62" s="17">
        <v>47</v>
      </c>
      <c r="B62" s="18" t="s">
        <v>83</v>
      </c>
      <c r="C62" s="19">
        <v>3408.95</v>
      </c>
      <c r="D62" s="19">
        <v>1080.98</v>
      </c>
      <c r="E62" s="19">
        <v>6536</v>
      </c>
      <c r="F62" s="19">
        <v>2120.7000000000003</v>
      </c>
      <c r="G62" s="19">
        <v>3352.26</v>
      </c>
      <c r="H62" s="19">
        <v>1133.63</v>
      </c>
      <c r="I62" s="19">
        <v>1117.42</v>
      </c>
      <c r="J62" s="20">
        <v>547.54</v>
      </c>
      <c r="K62" s="12">
        <f t="shared" si="0"/>
        <v>14414.630000000001</v>
      </c>
      <c r="L62" s="21">
        <f t="shared" si="0"/>
        <v>4882.85</v>
      </c>
      <c r="M62" s="19">
        <v>1117.42</v>
      </c>
      <c r="N62" s="19">
        <v>364.14</v>
      </c>
      <c r="O62" s="19">
        <v>1150.5600000000002</v>
      </c>
      <c r="P62" s="19">
        <v>540.83</v>
      </c>
      <c r="Q62" s="12"/>
      <c r="R62" s="12"/>
      <c r="S62" s="12"/>
      <c r="T62" s="14"/>
      <c r="U62" s="12"/>
      <c r="V62" s="12"/>
      <c r="W62" s="12"/>
      <c r="X62" s="12"/>
      <c r="Y62" s="12"/>
      <c r="Z62" s="12"/>
      <c r="AA62" s="17">
        <f t="shared" si="1"/>
        <v>5787.820000000001</v>
      </c>
      <c r="AB62" s="14"/>
      <c r="AC62" s="22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26" t="s">
        <v>84</v>
      </c>
      <c r="AS62" s="28">
        <v>0.5</v>
      </c>
      <c r="AT62" s="24"/>
      <c r="AU62" s="24"/>
    </row>
    <row r="63" spans="1:47" ht="33.75">
      <c r="A63" s="17">
        <v>48</v>
      </c>
      <c r="B63" s="18" t="s">
        <v>85</v>
      </c>
      <c r="C63" s="19">
        <v>807.25</v>
      </c>
      <c r="D63" s="19">
        <v>36.02</v>
      </c>
      <c r="E63" s="19">
        <v>1502.7</v>
      </c>
      <c r="F63" s="19">
        <v>262.56</v>
      </c>
      <c r="G63" s="19">
        <v>798.1500000000001</v>
      </c>
      <c r="H63" s="19">
        <v>101.1</v>
      </c>
      <c r="I63" s="19">
        <v>-53.21</v>
      </c>
      <c r="J63" s="20">
        <v>103.25</v>
      </c>
      <c r="K63" s="12">
        <f t="shared" si="0"/>
        <v>3054.89</v>
      </c>
      <c r="L63" s="21">
        <f t="shared" si="0"/>
        <v>502.92999999999995</v>
      </c>
      <c r="M63" s="19">
        <v>106.42</v>
      </c>
      <c r="N63" s="19">
        <v>86.48</v>
      </c>
      <c r="O63" s="19">
        <v>106.42</v>
      </c>
      <c r="P63" s="19">
        <v>86.53</v>
      </c>
      <c r="Q63" s="12"/>
      <c r="R63" s="12"/>
      <c r="S63" s="12"/>
      <c r="T63" s="14"/>
      <c r="U63" s="12"/>
      <c r="V63" s="12"/>
      <c r="W63" s="12"/>
      <c r="X63" s="12"/>
      <c r="Y63" s="12">
        <v>260</v>
      </c>
      <c r="Z63" s="12"/>
      <c r="AA63" s="17">
        <f t="shared" si="1"/>
        <v>415.93999999999994</v>
      </c>
      <c r="AB63" s="14"/>
      <c r="AC63" s="22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26" t="s">
        <v>84</v>
      </c>
      <c r="AS63" s="28">
        <v>0.5</v>
      </c>
      <c r="AT63" s="24"/>
      <c r="AU63" s="24"/>
    </row>
    <row r="64" spans="1:47" ht="33.75">
      <c r="A64" s="17">
        <v>49</v>
      </c>
      <c r="B64" s="18" t="s">
        <v>86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20">
        <v>0</v>
      </c>
      <c r="K64" s="12">
        <f t="shared" si="0"/>
        <v>0</v>
      </c>
      <c r="L64" s="21">
        <f t="shared" si="0"/>
        <v>0</v>
      </c>
      <c r="M64" s="19">
        <v>0</v>
      </c>
      <c r="N64" s="19">
        <v>0</v>
      </c>
      <c r="O64" s="19">
        <v>0</v>
      </c>
      <c r="P64" s="19">
        <v>0</v>
      </c>
      <c r="Q64" s="12"/>
      <c r="R64" s="12"/>
      <c r="S64" s="12"/>
      <c r="T64" s="14"/>
      <c r="U64" s="12"/>
      <c r="V64" s="12"/>
      <c r="W64" s="12"/>
      <c r="X64" s="12"/>
      <c r="Y64" s="12"/>
      <c r="Z64" s="12"/>
      <c r="AA64" s="17">
        <f t="shared" si="1"/>
        <v>0</v>
      </c>
      <c r="AB64" s="14"/>
      <c r="AC64" s="22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26" t="s">
        <v>84</v>
      </c>
      <c r="AS64" s="28">
        <v>0.5</v>
      </c>
      <c r="AT64" s="24"/>
      <c r="AU64" s="24"/>
    </row>
    <row r="65" spans="1:47" ht="33.75">
      <c r="A65" s="17">
        <v>50</v>
      </c>
      <c r="B65" s="18" t="s">
        <v>87</v>
      </c>
      <c r="C65" s="19">
        <v>782.37</v>
      </c>
      <c r="D65" s="19">
        <v>660.9899999999999</v>
      </c>
      <c r="E65" s="19">
        <v>822.59</v>
      </c>
      <c r="F65" s="19">
        <v>893.8800000000001</v>
      </c>
      <c r="G65" s="19">
        <v>134.8</v>
      </c>
      <c r="H65" s="19">
        <v>156.51</v>
      </c>
      <c r="I65" s="19">
        <v>53.21</v>
      </c>
      <c r="J65" s="20">
        <v>28.54</v>
      </c>
      <c r="K65" s="12">
        <f t="shared" si="0"/>
        <v>1792.97</v>
      </c>
      <c r="L65" s="21">
        <f t="shared" si="0"/>
        <v>1739.9199999999998</v>
      </c>
      <c r="M65" s="19">
        <v>53.21</v>
      </c>
      <c r="N65" s="19">
        <v>53.05</v>
      </c>
      <c r="O65" s="19">
        <v>53.21</v>
      </c>
      <c r="P65" s="19">
        <v>53.21</v>
      </c>
      <c r="Q65" s="12"/>
      <c r="R65" s="12"/>
      <c r="S65" s="12"/>
      <c r="T65" s="14"/>
      <c r="U65" s="12"/>
      <c r="V65" s="12"/>
      <c r="W65" s="12"/>
      <c r="X65" s="12"/>
      <c r="Y65" s="12"/>
      <c r="Z65" s="12"/>
      <c r="AA65" s="17">
        <f t="shared" si="1"/>
        <v>1846.1799999999998</v>
      </c>
      <c r="AB65" s="14"/>
      <c r="AC65" s="22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26" t="s">
        <v>84</v>
      </c>
      <c r="AS65" s="28">
        <v>0.5</v>
      </c>
      <c r="AT65" s="24"/>
      <c r="AU65" s="24"/>
    </row>
    <row r="66" spans="1:47" ht="33.75">
      <c r="A66" s="17">
        <v>51</v>
      </c>
      <c r="B66" s="18" t="s">
        <v>88</v>
      </c>
      <c r="C66" s="19">
        <v>2853.03</v>
      </c>
      <c r="D66" s="19">
        <v>1239.9</v>
      </c>
      <c r="E66" s="19">
        <v>5623.130000000001</v>
      </c>
      <c r="F66" s="19">
        <v>3132.3399999999997</v>
      </c>
      <c r="G66" s="19">
        <v>3505.05</v>
      </c>
      <c r="H66" s="19">
        <v>1764.92</v>
      </c>
      <c r="I66" s="19">
        <v>1170.64</v>
      </c>
      <c r="J66" s="20">
        <v>356.12</v>
      </c>
      <c r="K66" s="12">
        <f t="shared" si="0"/>
        <v>13151.850000000002</v>
      </c>
      <c r="L66" s="21">
        <f t="shared" si="0"/>
        <v>6493.28</v>
      </c>
      <c r="M66" s="19">
        <v>1170.64</v>
      </c>
      <c r="N66" s="19">
        <v>1820.57</v>
      </c>
      <c r="O66" s="19">
        <v>1170.64</v>
      </c>
      <c r="P66" s="19">
        <v>1465.53</v>
      </c>
      <c r="Q66" s="12"/>
      <c r="R66" s="12"/>
      <c r="S66" s="12"/>
      <c r="T66" s="14"/>
      <c r="U66" s="12"/>
      <c r="V66" s="12"/>
      <c r="W66" s="12"/>
      <c r="X66" s="12"/>
      <c r="Y66" s="12">
        <v>503</v>
      </c>
      <c r="Z66" s="12">
        <v>118</v>
      </c>
      <c r="AA66" s="17">
        <f t="shared" si="1"/>
        <v>9158.380000000001</v>
      </c>
      <c r="AB66" s="14"/>
      <c r="AC66" s="22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26" t="s">
        <v>84</v>
      </c>
      <c r="AS66" s="28">
        <v>0.5</v>
      </c>
      <c r="AT66" s="24"/>
      <c r="AU66" s="24"/>
    </row>
    <row r="67" spans="1:47" ht="33.75">
      <c r="A67" s="17">
        <v>52</v>
      </c>
      <c r="B67" s="18" t="s">
        <v>89</v>
      </c>
      <c r="C67" s="19">
        <v>3384.83</v>
      </c>
      <c r="D67" s="19">
        <v>861.89</v>
      </c>
      <c r="E67" s="19">
        <v>4830.26</v>
      </c>
      <c r="F67" s="19">
        <v>1890.8200000000002</v>
      </c>
      <c r="G67" s="19">
        <v>2713.77</v>
      </c>
      <c r="H67" s="19">
        <v>1522.44</v>
      </c>
      <c r="I67" s="19">
        <v>904.59</v>
      </c>
      <c r="J67" s="20">
        <v>322.96</v>
      </c>
      <c r="K67" s="12">
        <f t="shared" si="0"/>
        <v>11833.45</v>
      </c>
      <c r="L67" s="21">
        <f t="shared" si="0"/>
        <v>4598.11</v>
      </c>
      <c r="M67" s="19">
        <v>904.59</v>
      </c>
      <c r="N67" s="19">
        <v>156.2</v>
      </c>
      <c r="O67" s="19">
        <v>1110.57</v>
      </c>
      <c r="P67" s="19">
        <v>320.8</v>
      </c>
      <c r="Q67" s="12"/>
      <c r="R67" s="12"/>
      <c r="S67" s="12"/>
      <c r="T67" s="14"/>
      <c r="U67" s="12"/>
      <c r="V67" s="12"/>
      <c r="W67" s="12"/>
      <c r="X67" s="12"/>
      <c r="Y67" s="12"/>
      <c r="Z67" s="12">
        <v>526</v>
      </c>
      <c r="AA67" s="17">
        <f t="shared" si="1"/>
        <v>4549.11</v>
      </c>
      <c r="AB67" s="14"/>
      <c r="AC67" s="22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26" t="s">
        <v>84</v>
      </c>
      <c r="AS67" s="28">
        <v>0.5</v>
      </c>
      <c r="AT67" s="24"/>
      <c r="AU67" s="24"/>
    </row>
    <row r="68" spans="1:47" ht="33.75">
      <c r="A68" s="17">
        <v>53</v>
      </c>
      <c r="B68" s="18" t="s">
        <v>90</v>
      </c>
      <c r="C68" s="19">
        <v>4308.549999999999</v>
      </c>
      <c r="D68" s="19">
        <v>2663.79</v>
      </c>
      <c r="E68" s="19">
        <v>364.46</v>
      </c>
      <c r="F68" s="19">
        <v>929.3799999999999</v>
      </c>
      <c r="G68" s="19">
        <v>385.26</v>
      </c>
      <c r="H68" s="19">
        <v>22.51</v>
      </c>
      <c r="I68" s="19">
        <v>128.42</v>
      </c>
      <c r="J68" s="20">
        <v>75.41</v>
      </c>
      <c r="K68" s="12">
        <f t="shared" si="0"/>
        <v>5186.69</v>
      </c>
      <c r="L68" s="21">
        <f t="shared" si="0"/>
        <v>3691.09</v>
      </c>
      <c r="M68" s="19">
        <v>128.42</v>
      </c>
      <c r="N68" s="19">
        <v>56.42</v>
      </c>
      <c r="O68" s="19">
        <v>128.42</v>
      </c>
      <c r="P68" s="19">
        <v>68.71</v>
      </c>
      <c r="Q68" s="12"/>
      <c r="R68" s="12"/>
      <c r="S68" s="12"/>
      <c r="T68" s="14"/>
      <c r="U68" s="12"/>
      <c r="V68" s="12"/>
      <c r="W68" s="12"/>
      <c r="X68" s="12"/>
      <c r="Y68" s="12"/>
      <c r="Z68" s="12">
        <f>971+799</f>
        <v>1770</v>
      </c>
      <c r="AA68" s="17">
        <f t="shared" si="1"/>
        <v>2046.2200000000003</v>
      </c>
      <c r="AB68" s="14"/>
      <c r="AC68" s="22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26" t="s">
        <v>84</v>
      </c>
      <c r="AS68" s="28">
        <v>0.5</v>
      </c>
      <c r="AT68" s="24"/>
      <c r="AU68" s="24"/>
    </row>
    <row r="69" spans="1:47" ht="33.75">
      <c r="A69" s="17">
        <v>54</v>
      </c>
      <c r="B69" s="18" t="s">
        <v>91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20">
        <v>0</v>
      </c>
      <c r="K69" s="12">
        <f t="shared" si="0"/>
        <v>0</v>
      </c>
      <c r="L69" s="21">
        <f t="shared" si="0"/>
        <v>0</v>
      </c>
      <c r="M69" s="19">
        <v>128.42</v>
      </c>
      <c r="N69" s="19">
        <v>10.39</v>
      </c>
      <c r="O69" s="19">
        <v>128.42</v>
      </c>
      <c r="P69" s="19">
        <v>0</v>
      </c>
      <c r="Q69" s="12"/>
      <c r="R69" s="12"/>
      <c r="S69" s="12"/>
      <c r="T69" s="14"/>
      <c r="U69" s="12"/>
      <c r="V69" s="12"/>
      <c r="W69" s="12"/>
      <c r="X69" s="12"/>
      <c r="Y69" s="12"/>
      <c r="Z69" s="12"/>
      <c r="AA69" s="17">
        <f t="shared" si="1"/>
        <v>10.39</v>
      </c>
      <c r="AB69" s="14"/>
      <c r="AC69" s="22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26" t="s">
        <v>84</v>
      </c>
      <c r="AS69" s="28">
        <v>0.5</v>
      </c>
      <c r="AT69" s="24"/>
      <c r="AU69" s="24"/>
    </row>
    <row r="70" spans="1:47" ht="45">
      <c r="A70" s="17">
        <v>55</v>
      </c>
      <c r="B70" s="18" t="s">
        <v>92</v>
      </c>
      <c r="C70" s="19">
        <v>3233.4800000000005</v>
      </c>
      <c r="D70" s="19">
        <v>2765.4300000000003</v>
      </c>
      <c r="E70" s="19">
        <v>5506.87</v>
      </c>
      <c r="F70" s="19">
        <v>4196.62</v>
      </c>
      <c r="G70" s="19">
        <v>2762.91</v>
      </c>
      <c r="H70" s="19">
        <v>2791.7</v>
      </c>
      <c r="I70" s="19">
        <v>1003.49</v>
      </c>
      <c r="J70" s="20">
        <v>549.93</v>
      </c>
      <c r="K70" s="12">
        <f t="shared" si="0"/>
        <v>12506.75</v>
      </c>
      <c r="L70" s="21">
        <f t="shared" si="0"/>
        <v>10303.68</v>
      </c>
      <c r="M70" s="19">
        <v>1023.3</v>
      </c>
      <c r="N70" s="19">
        <v>594.17</v>
      </c>
      <c r="O70" s="19">
        <v>795.54</v>
      </c>
      <c r="P70" s="19">
        <v>789.96</v>
      </c>
      <c r="Q70" s="12"/>
      <c r="R70" s="12">
        <v>5709</v>
      </c>
      <c r="S70" s="12"/>
      <c r="T70" s="14"/>
      <c r="U70" s="12"/>
      <c r="V70" s="12">
        <v>9744.51</v>
      </c>
      <c r="W70" s="12"/>
      <c r="X70" s="12"/>
      <c r="Y70" s="12"/>
      <c r="Z70" s="12"/>
      <c r="AA70" s="17">
        <f t="shared" si="1"/>
        <v>-3765.699999999999</v>
      </c>
      <c r="AB70" s="26" t="s">
        <v>40</v>
      </c>
      <c r="AC70" s="27">
        <v>2.6</v>
      </c>
      <c r="AD70" s="14"/>
      <c r="AE70" s="14"/>
      <c r="AF70" s="26" t="s">
        <v>40</v>
      </c>
      <c r="AG70" s="27">
        <v>1.96</v>
      </c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26" t="s">
        <v>66</v>
      </c>
      <c r="AS70" s="28">
        <v>249.2</v>
      </c>
      <c r="AT70" s="24"/>
      <c r="AU70" s="24"/>
    </row>
    <row r="71" spans="1:47" ht="45">
      <c r="A71" s="43">
        <v>56</v>
      </c>
      <c r="B71" s="45" t="s">
        <v>93</v>
      </c>
      <c r="C71" s="19">
        <v>8214.95</v>
      </c>
      <c r="D71" s="19">
        <v>3688.1900000000005</v>
      </c>
      <c r="E71" s="19">
        <v>15933.92</v>
      </c>
      <c r="F71" s="19">
        <v>10635.970000000003</v>
      </c>
      <c r="G71" s="19">
        <v>3277.2299999999996</v>
      </c>
      <c r="H71" s="19">
        <v>2388.7099999999996</v>
      </c>
      <c r="I71" s="19">
        <v>1048.95</v>
      </c>
      <c r="J71" s="20">
        <v>1328.9499999999998</v>
      </c>
      <c r="K71" s="12">
        <f t="shared" si="0"/>
        <v>28475.050000000003</v>
      </c>
      <c r="L71" s="21">
        <f t="shared" si="0"/>
        <v>18041.820000000003</v>
      </c>
      <c r="M71" s="19">
        <v>1048.95</v>
      </c>
      <c r="N71" s="19">
        <v>1222.56</v>
      </c>
      <c r="O71" s="19">
        <v>1048.95</v>
      </c>
      <c r="P71" s="19">
        <v>391.14</v>
      </c>
      <c r="Q71" s="12"/>
      <c r="R71" s="12">
        <v>6669</v>
      </c>
      <c r="S71" s="12"/>
      <c r="T71" s="14"/>
      <c r="U71" s="12"/>
      <c r="V71" s="12"/>
      <c r="W71" s="12"/>
      <c r="X71" s="12">
        <v>12191</v>
      </c>
      <c r="Y71" s="12"/>
      <c r="Z71" s="12"/>
      <c r="AA71" s="43">
        <f t="shared" si="1"/>
        <v>795.5200000000041</v>
      </c>
      <c r="AB71" s="26" t="s">
        <v>32</v>
      </c>
      <c r="AC71" s="22">
        <v>154</v>
      </c>
      <c r="AD71" s="50"/>
      <c r="AE71" s="50"/>
      <c r="AF71" s="50"/>
      <c r="AG71" s="50"/>
      <c r="AH71" s="50"/>
      <c r="AI71" s="50"/>
      <c r="AJ71" s="50"/>
      <c r="AK71" s="50"/>
      <c r="AL71" s="50"/>
      <c r="AM71" s="50"/>
      <c r="AN71" s="50"/>
      <c r="AO71" s="50"/>
      <c r="AP71" s="50"/>
      <c r="AQ71" s="50"/>
      <c r="AR71" s="54"/>
      <c r="AS71" s="54"/>
      <c r="AT71" s="54"/>
      <c r="AU71" s="54"/>
    </row>
    <row r="72" spans="1:47" ht="33.75">
      <c r="A72" s="44"/>
      <c r="B72" s="46"/>
      <c r="C72" s="19"/>
      <c r="D72" s="19"/>
      <c r="E72" s="19"/>
      <c r="F72" s="19"/>
      <c r="G72" s="19"/>
      <c r="H72" s="19"/>
      <c r="I72" s="19"/>
      <c r="J72" s="20"/>
      <c r="K72" s="12"/>
      <c r="L72" s="21"/>
      <c r="M72" s="19"/>
      <c r="N72" s="19"/>
      <c r="O72" s="19"/>
      <c r="P72" s="19"/>
      <c r="Q72" s="12"/>
      <c r="R72" s="12"/>
      <c r="S72" s="12"/>
      <c r="T72" s="14"/>
      <c r="U72" s="12"/>
      <c r="V72" s="12"/>
      <c r="W72" s="12"/>
      <c r="X72" s="12"/>
      <c r="Y72" s="12"/>
      <c r="Z72" s="12"/>
      <c r="AA72" s="44"/>
      <c r="AB72" s="26" t="s">
        <v>40</v>
      </c>
      <c r="AC72" s="27">
        <v>2.6</v>
      </c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5"/>
      <c r="AS72" s="55"/>
      <c r="AT72" s="55"/>
      <c r="AU72" s="55"/>
    </row>
    <row r="73" spans="1:47" ht="45">
      <c r="A73" s="17">
        <v>57</v>
      </c>
      <c r="B73" s="18" t="s">
        <v>94</v>
      </c>
      <c r="C73" s="19">
        <v>14542.649999999998</v>
      </c>
      <c r="D73" s="19">
        <v>9581.17</v>
      </c>
      <c r="E73" s="19">
        <v>25845.310000000005</v>
      </c>
      <c r="F73" s="19">
        <v>15039.680000000002</v>
      </c>
      <c r="G73" s="19">
        <v>2108.8199999999997</v>
      </c>
      <c r="H73" s="19">
        <v>3992.54</v>
      </c>
      <c r="I73" s="19">
        <v>653.8699999999999</v>
      </c>
      <c r="J73" s="20">
        <v>590.3399999999999</v>
      </c>
      <c r="K73" s="12">
        <f t="shared" si="0"/>
        <v>43150.65000000001</v>
      </c>
      <c r="L73" s="21">
        <f t="shared" si="0"/>
        <v>29203.730000000003</v>
      </c>
      <c r="M73" s="19">
        <v>801.0799999999999</v>
      </c>
      <c r="N73" s="19">
        <v>159.81</v>
      </c>
      <c r="O73" s="19">
        <v>784.26</v>
      </c>
      <c r="P73" s="19">
        <v>414.41999999999996</v>
      </c>
      <c r="Q73" s="12"/>
      <c r="R73" s="12">
        <v>6669</v>
      </c>
      <c r="S73" s="12"/>
      <c r="T73" s="14"/>
      <c r="U73" s="12"/>
      <c r="V73" s="12"/>
      <c r="W73" s="12">
        <v>6601.39</v>
      </c>
      <c r="X73" s="12"/>
      <c r="Y73" s="12"/>
      <c r="Z73" s="12"/>
      <c r="AA73" s="17">
        <f t="shared" si="1"/>
        <v>16507.570000000003</v>
      </c>
      <c r="AB73" s="26" t="s">
        <v>40</v>
      </c>
      <c r="AC73" s="27">
        <v>2.6</v>
      </c>
      <c r="AD73" s="14"/>
      <c r="AE73" s="14"/>
      <c r="AF73" s="26"/>
      <c r="AG73" s="22"/>
      <c r="AH73" s="14"/>
      <c r="AI73" s="14"/>
      <c r="AJ73" s="26" t="s">
        <v>37</v>
      </c>
      <c r="AK73" s="22">
        <v>106</v>
      </c>
      <c r="AL73" s="14"/>
      <c r="AM73" s="14"/>
      <c r="AN73" s="14"/>
      <c r="AO73" s="14"/>
      <c r="AP73" s="14"/>
      <c r="AQ73" s="14"/>
      <c r="AR73" s="24"/>
      <c r="AS73" s="24"/>
      <c r="AT73" s="24"/>
      <c r="AU73" s="24"/>
    </row>
    <row r="74" spans="1:47" ht="33.75">
      <c r="A74" s="17">
        <v>58</v>
      </c>
      <c r="B74" s="18" t="s">
        <v>95</v>
      </c>
      <c r="C74" s="19">
        <v>2003.98</v>
      </c>
      <c r="D74" s="19">
        <v>822.0900000000001</v>
      </c>
      <c r="E74" s="19">
        <v>6991.289999999999</v>
      </c>
      <c r="F74" s="19">
        <v>3144.62</v>
      </c>
      <c r="G74" s="19">
        <v>974.9100000000001</v>
      </c>
      <c r="H74" s="19">
        <v>762.03</v>
      </c>
      <c r="I74" s="19">
        <v>260.76</v>
      </c>
      <c r="J74" s="20">
        <v>1760.8400000000001</v>
      </c>
      <c r="K74" s="12">
        <f t="shared" si="0"/>
        <v>10230.939999999999</v>
      </c>
      <c r="L74" s="21">
        <f t="shared" si="0"/>
        <v>6489.58</v>
      </c>
      <c r="M74" s="19">
        <v>260.76</v>
      </c>
      <c r="N74" s="19">
        <v>260.8</v>
      </c>
      <c r="O74" s="19">
        <v>260.76</v>
      </c>
      <c r="P74" s="19">
        <v>130.38</v>
      </c>
      <c r="Q74" s="12"/>
      <c r="R74" s="12">
        <v>6906.5</v>
      </c>
      <c r="S74" s="12"/>
      <c r="T74" s="14"/>
      <c r="U74" s="12"/>
      <c r="V74" s="12"/>
      <c r="W74" s="12">
        <v>6104.73</v>
      </c>
      <c r="X74" s="12"/>
      <c r="Y74" s="12"/>
      <c r="Z74" s="12"/>
      <c r="AA74" s="17">
        <f t="shared" si="1"/>
        <v>-6130.469999999999</v>
      </c>
      <c r="AB74" s="26" t="s">
        <v>40</v>
      </c>
      <c r="AC74" s="27">
        <v>5.2</v>
      </c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26" t="s">
        <v>66</v>
      </c>
      <c r="AS74" s="28">
        <v>73.5</v>
      </c>
      <c r="AT74" s="24"/>
      <c r="AU74" s="24"/>
    </row>
    <row r="75" spans="1:47" ht="33.75">
      <c r="A75" s="17">
        <v>59</v>
      </c>
      <c r="B75" s="18" t="s">
        <v>96</v>
      </c>
      <c r="C75" s="19">
        <v>620.91</v>
      </c>
      <c r="D75" s="19">
        <v>0</v>
      </c>
      <c r="E75" s="19">
        <v>1348.62</v>
      </c>
      <c r="F75" s="19">
        <v>386.96999999999997</v>
      </c>
      <c r="G75" s="19">
        <v>3006.08</v>
      </c>
      <c r="H75" s="19">
        <v>1365.22</v>
      </c>
      <c r="I75" s="19">
        <v>613.98</v>
      </c>
      <c r="J75" s="20">
        <v>1079.87</v>
      </c>
      <c r="K75" s="12">
        <f t="shared" si="0"/>
        <v>5589.59</v>
      </c>
      <c r="L75" s="21">
        <f t="shared" si="0"/>
        <v>2832.06</v>
      </c>
      <c r="M75" s="19">
        <v>613.98</v>
      </c>
      <c r="N75" s="19">
        <v>791.95</v>
      </c>
      <c r="O75" s="19">
        <v>613.98</v>
      </c>
      <c r="P75" s="19">
        <v>775.44</v>
      </c>
      <c r="Q75" s="12"/>
      <c r="R75" s="12"/>
      <c r="S75" s="12"/>
      <c r="T75" s="14"/>
      <c r="U75" s="12"/>
      <c r="V75" s="12"/>
      <c r="W75" s="12"/>
      <c r="X75" s="12">
        <v>5183.25</v>
      </c>
      <c r="Y75" s="12"/>
      <c r="Z75" s="12"/>
      <c r="AA75" s="17">
        <f t="shared" si="1"/>
        <v>-783.7999999999993</v>
      </c>
      <c r="AB75" s="26" t="s">
        <v>40</v>
      </c>
      <c r="AC75" s="27">
        <v>2.6</v>
      </c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24"/>
      <c r="AS75" s="24"/>
      <c r="AT75" s="24"/>
      <c r="AU75" s="24"/>
    </row>
    <row r="76" spans="1:47" ht="33.75">
      <c r="A76" s="17">
        <v>60</v>
      </c>
      <c r="B76" s="18" t="s">
        <v>97</v>
      </c>
      <c r="C76" s="19">
        <v>1929.8300000000002</v>
      </c>
      <c r="D76" s="19">
        <v>1484.88</v>
      </c>
      <c r="E76" s="19">
        <v>4701.78</v>
      </c>
      <c r="F76" s="19">
        <v>2554.05</v>
      </c>
      <c r="G76" s="19">
        <v>-688.76</v>
      </c>
      <c r="H76" s="19">
        <v>1561.96</v>
      </c>
      <c r="I76" s="19">
        <v>256.84</v>
      </c>
      <c r="J76" s="20">
        <v>226.92999999999998</v>
      </c>
      <c r="K76" s="12">
        <f t="shared" si="0"/>
        <v>6199.69</v>
      </c>
      <c r="L76" s="21">
        <f t="shared" si="0"/>
        <v>5827.820000000001</v>
      </c>
      <c r="M76" s="19">
        <v>256.84</v>
      </c>
      <c r="N76" s="19">
        <v>360.28999999999996</v>
      </c>
      <c r="O76" s="19">
        <v>233.29</v>
      </c>
      <c r="P76" s="19">
        <v>169.15</v>
      </c>
      <c r="Q76" s="12"/>
      <c r="R76" s="12">
        <v>6906.5</v>
      </c>
      <c r="S76" s="12">
        <v>1795.5</v>
      </c>
      <c r="T76" s="14"/>
      <c r="U76" s="12"/>
      <c r="V76" s="12">
        <v>6219.9</v>
      </c>
      <c r="W76" s="12"/>
      <c r="X76" s="12"/>
      <c r="Y76" s="12"/>
      <c r="Z76" s="12"/>
      <c r="AA76" s="17">
        <f t="shared" si="1"/>
        <v>-8564.64</v>
      </c>
      <c r="AB76" s="26" t="s">
        <v>40</v>
      </c>
      <c r="AC76" s="27">
        <v>5.2</v>
      </c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24"/>
      <c r="AS76" s="24"/>
      <c r="AT76" s="24"/>
      <c r="AU76" s="24"/>
    </row>
    <row r="77" spans="1:47" ht="45">
      <c r="A77" s="43">
        <v>61</v>
      </c>
      <c r="B77" s="45" t="s">
        <v>98</v>
      </c>
      <c r="C77" s="19">
        <v>7610.530000000001</v>
      </c>
      <c r="D77" s="19">
        <v>3084.84</v>
      </c>
      <c r="E77" s="19">
        <v>12989.07</v>
      </c>
      <c r="F77" s="19">
        <v>9782.779999999999</v>
      </c>
      <c r="G77" s="19">
        <v>1564.62</v>
      </c>
      <c r="H77" s="19">
        <v>3716.76</v>
      </c>
      <c r="I77" s="19">
        <v>521.54</v>
      </c>
      <c r="J77" s="20">
        <v>490.26</v>
      </c>
      <c r="K77" s="12">
        <f t="shared" si="0"/>
        <v>22685.76</v>
      </c>
      <c r="L77" s="21">
        <f t="shared" si="0"/>
        <v>17074.639999999996</v>
      </c>
      <c r="M77" s="19">
        <v>521.54</v>
      </c>
      <c r="N77" s="19">
        <v>559.22</v>
      </c>
      <c r="O77" s="19">
        <v>104.28</v>
      </c>
      <c r="P77" s="19">
        <v>321.69</v>
      </c>
      <c r="Q77" s="12"/>
      <c r="R77" s="12">
        <v>6906.5</v>
      </c>
      <c r="S77" s="12"/>
      <c r="T77" s="14"/>
      <c r="U77" s="12"/>
      <c r="V77" s="12"/>
      <c r="W77" s="12"/>
      <c r="X77" s="12">
        <v>11009.22</v>
      </c>
      <c r="Y77" s="12"/>
      <c r="Z77" s="12"/>
      <c r="AA77" s="17">
        <f t="shared" si="1"/>
        <v>39.82999999999629</v>
      </c>
      <c r="AB77" s="26" t="s">
        <v>32</v>
      </c>
      <c r="AC77" s="22">
        <v>58.24</v>
      </c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24"/>
      <c r="AS77" s="24"/>
      <c r="AT77" s="24"/>
      <c r="AU77" s="24"/>
    </row>
    <row r="78" spans="1:47" ht="33.75">
      <c r="A78" s="44"/>
      <c r="B78" s="46"/>
      <c r="C78" s="19"/>
      <c r="D78" s="19"/>
      <c r="E78" s="19"/>
      <c r="F78" s="19"/>
      <c r="G78" s="19"/>
      <c r="H78" s="19"/>
      <c r="I78" s="19"/>
      <c r="J78" s="20"/>
      <c r="K78" s="12"/>
      <c r="L78" s="21"/>
      <c r="M78" s="19"/>
      <c r="N78" s="19"/>
      <c r="O78" s="19"/>
      <c r="P78" s="19"/>
      <c r="Q78" s="12"/>
      <c r="R78" s="12"/>
      <c r="S78" s="12"/>
      <c r="T78" s="14"/>
      <c r="U78" s="12"/>
      <c r="V78" s="12"/>
      <c r="W78" s="12"/>
      <c r="X78" s="12"/>
      <c r="Y78" s="12"/>
      <c r="Z78" s="12"/>
      <c r="AA78" s="17"/>
      <c r="AB78" s="26" t="s">
        <v>40</v>
      </c>
      <c r="AC78" s="27">
        <v>5.2</v>
      </c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24"/>
      <c r="AS78" s="24"/>
      <c r="AT78" s="24"/>
      <c r="AU78" s="24"/>
    </row>
    <row r="79" spans="1:47" ht="45">
      <c r="A79" s="43">
        <v>62</v>
      </c>
      <c r="B79" s="45" t="s">
        <v>99</v>
      </c>
      <c r="C79" s="19">
        <v>7801.17</v>
      </c>
      <c r="D79" s="19">
        <v>5784.69</v>
      </c>
      <c r="E79" s="19">
        <v>14346.989999999998</v>
      </c>
      <c r="F79" s="19">
        <v>11028.56</v>
      </c>
      <c r="G79" s="19">
        <v>4166.3099999999995</v>
      </c>
      <c r="H79" s="19">
        <v>5527.8</v>
      </c>
      <c r="I79" s="19">
        <v>1430.44</v>
      </c>
      <c r="J79" s="20">
        <v>1502.77</v>
      </c>
      <c r="K79" s="12">
        <f t="shared" si="0"/>
        <v>27744.909999999993</v>
      </c>
      <c r="L79" s="21">
        <f t="shared" si="0"/>
        <v>23843.82</v>
      </c>
      <c r="M79" s="19">
        <v>1362.1299999999999</v>
      </c>
      <c r="N79" s="19">
        <v>1143.85</v>
      </c>
      <c r="O79" s="19">
        <v>1362.1299999999999</v>
      </c>
      <c r="P79" s="19">
        <v>1313.95</v>
      </c>
      <c r="Q79" s="12"/>
      <c r="R79" s="12"/>
      <c r="S79" s="12">
        <v>6954</v>
      </c>
      <c r="T79" s="14"/>
      <c r="U79" s="12">
        <v>7242.9</v>
      </c>
      <c r="V79" s="12"/>
      <c r="W79" s="12"/>
      <c r="X79" s="12"/>
      <c r="Y79" s="12"/>
      <c r="Z79" s="12"/>
      <c r="AA79" s="17">
        <f t="shared" si="1"/>
        <v>12104.72</v>
      </c>
      <c r="AB79" s="26" t="s">
        <v>32</v>
      </c>
      <c r="AC79" s="22">
        <v>30</v>
      </c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24"/>
      <c r="AS79" s="24"/>
      <c r="AT79" s="24"/>
      <c r="AU79" s="24"/>
    </row>
    <row r="80" spans="1:47" ht="33.75">
      <c r="A80" s="44"/>
      <c r="B80" s="46"/>
      <c r="C80" s="19"/>
      <c r="D80" s="19"/>
      <c r="E80" s="19"/>
      <c r="F80" s="19"/>
      <c r="G80" s="19"/>
      <c r="H80" s="19"/>
      <c r="I80" s="19"/>
      <c r="J80" s="20"/>
      <c r="K80" s="12"/>
      <c r="L80" s="21"/>
      <c r="M80" s="19"/>
      <c r="N80" s="19"/>
      <c r="O80" s="19"/>
      <c r="P80" s="19"/>
      <c r="Q80" s="12"/>
      <c r="R80" s="12"/>
      <c r="S80" s="12"/>
      <c r="T80" s="14"/>
      <c r="U80" s="12"/>
      <c r="V80" s="12"/>
      <c r="W80" s="12"/>
      <c r="X80" s="12"/>
      <c r="Y80" s="12"/>
      <c r="Z80" s="12"/>
      <c r="AA80" s="17"/>
      <c r="AB80" s="26" t="s">
        <v>40</v>
      </c>
      <c r="AC80" s="27">
        <v>5.2</v>
      </c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24"/>
      <c r="AS80" s="24"/>
      <c r="AT80" s="24"/>
      <c r="AU80" s="24"/>
    </row>
    <row r="81" spans="1:47" ht="45">
      <c r="A81" s="17">
        <v>63</v>
      </c>
      <c r="B81" s="18" t="s">
        <v>100</v>
      </c>
      <c r="C81" s="19">
        <v>7061.89</v>
      </c>
      <c r="D81" s="19">
        <v>4518.43</v>
      </c>
      <c r="E81" s="19">
        <v>18608.910000000003</v>
      </c>
      <c r="F81" s="19">
        <v>12611.28</v>
      </c>
      <c r="G81" s="19">
        <v>2787.81</v>
      </c>
      <c r="H81" s="19">
        <v>1879.9099999999999</v>
      </c>
      <c r="I81" s="19">
        <v>778.3499999999999</v>
      </c>
      <c r="J81" s="20">
        <v>-339.37</v>
      </c>
      <c r="K81" s="12">
        <f t="shared" si="0"/>
        <v>29236.960000000003</v>
      </c>
      <c r="L81" s="21">
        <f t="shared" si="0"/>
        <v>18670.25</v>
      </c>
      <c r="M81" s="19">
        <v>778.3499999999999</v>
      </c>
      <c r="N81" s="19">
        <v>1956.95</v>
      </c>
      <c r="O81" s="19">
        <v>778.3499999999999</v>
      </c>
      <c r="P81" s="19">
        <v>265.61</v>
      </c>
      <c r="Q81" s="12"/>
      <c r="R81" s="12">
        <v>6621.5</v>
      </c>
      <c r="S81" s="12"/>
      <c r="T81" s="14"/>
      <c r="U81" s="12"/>
      <c r="V81" s="12"/>
      <c r="W81" s="12">
        <v>7035.96</v>
      </c>
      <c r="X81" s="12"/>
      <c r="Y81" s="12">
        <v>550</v>
      </c>
      <c r="Z81" s="12">
        <f>1974+1309</f>
        <v>3283</v>
      </c>
      <c r="AA81" s="17">
        <f t="shared" si="1"/>
        <v>3402.3500000000013</v>
      </c>
      <c r="AB81" s="26" t="s">
        <v>40</v>
      </c>
      <c r="AC81" s="27">
        <v>2.6</v>
      </c>
      <c r="AD81" s="14"/>
      <c r="AE81" s="14"/>
      <c r="AF81" s="26" t="s">
        <v>40</v>
      </c>
      <c r="AG81" s="27">
        <v>1.84</v>
      </c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24"/>
      <c r="AS81" s="24"/>
      <c r="AT81" s="24"/>
      <c r="AU81" s="24"/>
    </row>
    <row r="82" spans="1:47" ht="22.5">
      <c r="A82" s="17">
        <v>64</v>
      </c>
      <c r="B82" s="18" t="s">
        <v>101</v>
      </c>
      <c r="C82" s="19">
        <v>931.4</v>
      </c>
      <c r="D82" s="19">
        <v>786.9000000000001</v>
      </c>
      <c r="E82" s="19">
        <v>2066.44</v>
      </c>
      <c r="F82" s="19">
        <v>1825.62</v>
      </c>
      <c r="G82" s="19">
        <v>1227.96</v>
      </c>
      <c r="H82" s="19">
        <v>1203.96</v>
      </c>
      <c r="I82" s="19">
        <v>409.32</v>
      </c>
      <c r="J82" s="20">
        <v>409.46</v>
      </c>
      <c r="K82" s="12">
        <f t="shared" si="0"/>
        <v>4635.12</v>
      </c>
      <c r="L82" s="21">
        <f t="shared" si="0"/>
        <v>4225.94</v>
      </c>
      <c r="M82" s="19">
        <v>409.32</v>
      </c>
      <c r="N82" s="19">
        <v>409.18</v>
      </c>
      <c r="O82" s="19">
        <v>409.32</v>
      </c>
      <c r="P82" s="19">
        <v>409.32</v>
      </c>
      <c r="Q82" s="12"/>
      <c r="R82" s="12"/>
      <c r="S82" s="12"/>
      <c r="T82" s="14"/>
      <c r="U82" s="12"/>
      <c r="V82" s="12"/>
      <c r="W82" s="12"/>
      <c r="X82" s="12"/>
      <c r="Y82" s="12"/>
      <c r="Z82" s="12"/>
      <c r="AA82" s="17">
        <f t="shared" si="1"/>
        <v>5044.44</v>
      </c>
      <c r="AB82" s="14"/>
      <c r="AC82" s="22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26" t="s">
        <v>56</v>
      </c>
      <c r="AS82" s="29">
        <v>1</v>
      </c>
      <c r="AT82" s="24"/>
      <c r="AU82" s="24"/>
    </row>
    <row r="83" spans="1:47" ht="22.5">
      <c r="A83" s="17">
        <v>65</v>
      </c>
      <c r="B83" s="18" t="s">
        <v>102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20">
        <v>0</v>
      </c>
      <c r="K83" s="12">
        <f t="shared" si="0"/>
        <v>0</v>
      </c>
      <c r="L83" s="21">
        <f t="shared" si="0"/>
        <v>0</v>
      </c>
      <c r="M83" s="19">
        <v>0</v>
      </c>
      <c r="N83" s="19">
        <v>0</v>
      </c>
      <c r="O83" s="19">
        <v>0</v>
      </c>
      <c r="P83" s="19">
        <v>0</v>
      </c>
      <c r="Q83" s="12"/>
      <c r="R83" s="12"/>
      <c r="S83" s="12"/>
      <c r="T83" s="14"/>
      <c r="U83" s="12"/>
      <c r="V83" s="12"/>
      <c r="W83" s="12"/>
      <c r="X83" s="12"/>
      <c r="Y83" s="12">
        <v>87</v>
      </c>
      <c r="Z83" s="12"/>
      <c r="AA83" s="17">
        <f t="shared" si="1"/>
        <v>-87</v>
      </c>
      <c r="AB83" s="14"/>
      <c r="AC83" s="22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26" t="s">
        <v>56</v>
      </c>
      <c r="AS83" s="29">
        <v>1</v>
      </c>
      <c r="AT83" s="24"/>
      <c r="AU83" s="24"/>
    </row>
    <row r="84" spans="1:47" ht="45">
      <c r="A84" s="43">
        <v>66</v>
      </c>
      <c r="B84" s="45" t="s">
        <v>103</v>
      </c>
      <c r="C84" s="19">
        <v>1023.1299999999999</v>
      </c>
      <c r="D84" s="19">
        <v>422.36</v>
      </c>
      <c r="E84" s="19">
        <v>508.61999999999995</v>
      </c>
      <c r="F84" s="19">
        <v>327.54</v>
      </c>
      <c r="G84" s="19">
        <v>270.15</v>
      </c>
      <c r="H84" s="19">
        <v>0</v>
      </c>
      <c r="I84" s="19">
        <v>90.05</v>
      </c>
      <c r="J84" s="20">
        <v>0</v>
      </c>
      <c r="K84" s="12">
        <f aca="true" t="shared" si="2" ref="K84:L153">C84+E84+G84+I84</f>
        <v>1891.9499999999996</v>
      </c>
      <c r="L84" s="21">
        <f t="shared" si="2"/>
        <v>749.9000000000001</v>
      </c>
      <c r="M84" s="19">
        <v>90.05</v>
      </c>
      <c r="N84" s="19">
        <v>0</v>
      </c>
      <c r="O84" s="19">
        <v>90.05</v>
      </c>
      <c r="P84" s="19">
        <v>0</v>
      </c>
      <c r="Q84" s="12"/>
      <c r="R84" s="12"/>
      <c r="S84" s="12"/>
      <c r="T84" s="14"/>
      <c r="U84" s="12"/>
      <c r="V84" s="12"/>
      <c r="W84" s="12"/>
      <c r="X84" s="12"/>
      <c r="Y84" s="12"/>
      <c r="Z84" s="12"/>
      <c r="AA84" s="17">
        <f aca="true" t="shared" si="3" ref="AA84:AA153">D84+F84+H84+J84+N84+P84-Q84-R84-S84-T84-U84-V84-W84-X84-Y84-Z84</f>
        <v>749.9000000000001</v>
      </c>
      <c r="AB84" s="26" t="s">
        <v>32</v>
      </c>
      <c r="AC84" s="22">
        <v>59.3</v>
      </c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24"/>
      <c r="AS84" s="24"/>
      <c r="AT84" s="24"/>
      <c r="AU84" s="24"/>
    </row>
    <row r="85" spans="1:47" ht="33.75">
      <c r="A85" s="44"/>
      <c r="B85" s="46"/>
      <c r="C85" s="19"/>
      <c r="D85" s="19"/>
      <c r="E85" s="19"/>
      <c r="F85" s="19"/>
      <c r="G85" s="19"/>
      <c r="H85" s="19"/>
      <c r="I85" s="19"/>
      <c r="J85" s="20"/>
      <c r="K85" s="12"/>
      <c r="L85" s="21"/>
      <c r="M85" s="19"/>
      <c r="N85" s="19"/>
      <c r="O85" s="19"/>
      <c r="P85" s="19"/>
      <c r="Q85" s="12"/>
      <c r="R85" s="12"/>
      <c r="S85" s="12"/>
      <c r="T85" s="14"/>
      <c r="U85" s="12"/>
      <c r="V85" s="12"/>
      <c r="W85" s="12"/>
      <c r="X85" s="12"/>
      <c r="Y85" s="12"/>
      <c r="Z85" s="12"/>
      <c r="AA85" s="17"/>
      <c r="AB85" s="26" t="s">
        <v>40</v>
      </c>
      <c r="AC85" s="27">
        <v>2.6</v>
      </c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24"/>
      <c r="AS85" s="24"/>
      <c r="AT85" s="24"/>
      <c r="AU85" s="24"/>
    </row>
    <row r="86" spans="1:47" ht="22.5">
      <c r="A86" s="17">
        <v>67</v>
      </c>
      <c r="B86" s="18" t="s">
        <v>104</v>
      </c>
      <c r="C86" s="19">
        <v>546.4</v>
      </c>
      <c r="D86" s="19">
        <v>461.63</v>
      </c>
      <c r="E86" s="19">
        <v>1017.2399999999999</v>
      </c>
      <c r="F86" s="19">
        <v>932.4699999999999</v>
      </c>
      <c r="G86" s="19">
        <v>540.3</v>
      </c>
      <c r="H86" s="19">
        <v>529.74</v>
      </c>
      <c r="I86" s="19">
        <v>180.1</v>
      </c>
      <c r="J86" s="20">
        <v>180.18</v>
      </c>
      <c r="K86" s="12">
        <f t="shared" si="2"/>
        <v>2284.0399999999995</v>
      </c>
      <c r="L86" s="21">
        <f t="shared" si="2"/>
        <v>2104.02</v>
      </c>
      <c r="M86" s="19">
        <v>180.1</v>
      </c>
      <c r="N86" s="19">
        <v>180.02</v>
      </c>
      <c r="O86" s="19">
        <v>180.1</v>
      </c>
      <c r="P86" s="19">
        <v>180.1</v>
      </c>
      <c r="Q86" s="12"/>
      <c r="R86" s="12"/>
      <c r="S86" s="12"/>
      <c r="T86" s="14"/>
      <c r="U86" s="12"/>
      <c r="V86" s="12"/>
      <c r="W86" s="12"/>
      <c r="X86" s="12"/>
      <c r="Y86" s="12"/>
      <c r="Z86" s="12">
        <v>1323</v>
      </c>
      <c r="AA86" s="17">
        <f t="shared" si="3"/>
        <v>1141.1399999999999</v>
      </c>
      <c r="AB86" s="14"/>
      <c r="AC86" s="22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26" t="s">
        <v>56</v>
      </c>
      <c r="AS86" s="29">
        <v>1</v>
      </c>
      <c r="AT86" s="24"/>
      <c r="AU86" s="24"/>
    </row>
    <row r="87" spans="1:47" ht="33.75">
      <c r="A87" s="17">
        <v>68</v>
      </c>
      <c r="B87" s="18" t="s">
        <v>105</v>
      </c>
      <c r="C87" s="19">
        <v>70.13</v>
      </c>
      <c r="D87" s="19">
        <v>70.13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20">
        <v>0</v>
      </c>
      <c r="K87" s="12">
        <f t="shared" si="2"/>
        <v>70.13</v>
      </c>
      <c r="L87" s="21">
        <f t="shared" si="2"/>
        <v>70.13</v>
      </c>
      <c r="M87" s="19">
        <v>773.61</v>
      </c>
      <c r="N87" s="19">
        <v>0.07</v>
      </c>
      <c r="O87" s="19">
        <v>773.61</v>
      </c>
      <c r="P87" s="19">
        <v>942.99</v>
      </c>
      <c r="Q87" s="12"/>
      <c r="R87" s="12"/>
      <c r="S87" s="12"/>
      <c r="T87" s="14"/>
      <c r="U87" s="12"/>
      <c r="V87" s="12"/>
      <c r="W87" s="12"/>
      <c r="X87" s="12"/>
      <c r="Y87" s="12">
        <v>760</v>
      </c>
      <c r="Z87" s="12"/>
      <c r="AA87" s="17">
        <f t="shared" si="3"/>
        <v>253.19000000000005</v>
      </c>
      <c r="AB87" s="26" t="s">
        <v>40</v>
      </c>
      <c r="AC87" s="27">
        <v>2.6</v>
      </c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24"/>
      <c r="AS87" s="24"/>
      <c r="AT87" s="24"/>
      <c r="AU87" s="24"/>
    </row>
    <row r="88" spans="1:47" ht="33.75">
      <c r="A88" s="17">
        <v>69</v>
      </c>
      <c r="B88" s="18" t="s">
        <v>106</v>
      </c>
      <c r="C88" s="19">
        <v>1688.9499999999998</v>
      </c>
      <c r="D88" s="19">
        <v>1284.2900000000002</v>
      </c>
      <c r="E88" s="19">
        <v>3144.1799999999994</v>
      </c>
      <c r="F88" s="19">
        <v>2788.0299999999997</v>
      </c>
      <c r="G88" s="19">
        <v>1670.0099999999998</v>
      </c>
      <c r="H88" s="19">
        <v>1484.3000000000002</v>
      </c>
      <c r="I88" s="19">
        <v>556.67</v>
      </c>
      <c r="J88" s="20">
        <v>755.26</v>
      </c>
      <c r="K88" s="12">
        <f t="shared" si="2"/>
        <v>7059.8099999999995</v>
      </c>
      <c r="L88" s="21">
        <f t="shared" si="2"/>
        <v>6311.88</v>
      </c>
      <c r="M88" s="19">
        <v>556.67</v>
      </c>
      <c r="N88" s="19">
        <v>519.53</v>
      </c>
      <c r="O88" s="19">
        <v>556.67</v>
      </c>
      <c r="P88" s="19">
        <v>423.57</v>
      </c>
      <c r="Q88" s="12"/>
      <c r="R88" s="12">
        <v>5994.5</v>
      </c>
      <c r="S88" s="12"/>
      <c r="T88" s="14"/>
      <c r="U88" s="12"/>
      <c r="V88" s="12"/>
      <c r="W88" s="12">
        <v>6208.2</v>
      </c>
      <c r="X88" s="12"/>
      <c r="Y88" s="12"/>
      <c r="Z88" s="12"/>
      <c r="AA88" s="17">
        <f t="shared" si="3"/>
        <v>-4947.72</v>
      </c>
      <c r="AB88" s="26" t="s">
        <v>40</v>
      </c>
      <c r="AC88" s="27">
        <v>2.6</v>
      </c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26" t="s">
        <v>66</v>
      </c>
      <c r="AS88" s="28">
        <v>108</v>
      </c>
      <c r="AT88" s="24"/>
      <c r="AU88" s="24"/>
    </row>
    <row r="89" spans="1:47" ht="45">
      <c r="A89" s="17">
        <v>70</v>
      </c>
      <c r="B89" s="18" t="s">
        <v>107</v>
      </c>
      <c r="C89" s="19">
        <v>2406.83</v>
      </c>
      <c r="D89" s="19">
        <v>2304.55</v>
      </c>
      <c r="E89" s="19">
        <v>1370.89</v>
      </c>
      <c r="F89" s="19">
        <v>1246.1000000000001</v>
      </c>
      <c r="G89" s="19">
        <v>0</v>
      </c>
      <c r="H89" s="19">
        <v>227.07</v>
      </c>
      <c r="I89" s="19">
        <v>0</v>
      </c>
      <c r="J89" s="20">
        <v>0</v>
      </c>
      <c r="K89" s="12">
        <f t="shared" si="2"/>
        <v>3777.7200000000003</v>
      </c>
      <c r="L89" s="21">
        <f t="shared" si="2"/>
        <v>3777.7200000000007</v>
      </c>
      <c r="M89" s="19">
        <v>0</v>
      </c>
      <c r="N89" s="19">
        <v>0</v>
      </c>
      <c r="O89" s="19">
        <v>0</v>
      </c>
      <c r="P89" s="19">
        <v>0</v>
      </c>
      <c r="Q89" s="12"/>
      <c r="R89" s="12"/>
      <c r="S89" s="12"/>
      <c r="T89" s="14"/>
      <c r="U89" s="12"/>
      <c r="V89" s="12"/>
      <c r="W89" s="12"/>
      <c r="X89" s="12">
        <v>2487.96</v>
      </c>
      <c r="Y89" s="12">
        <v>428</v>
      </c>
      <c r="Z89" s="12"/>
      <c r="AA89" s="17">
        <f t="shared" si="3"/>
        <v>861.7600000000007</v>
      </c>
      <c r="AB89" s="14"/>
      <c r="AC89" s="22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26" t="s">
        <v>51</v>
      </c>
      <c r="AS89" s="26">
        <v>0.52</v>
      </c>
      <c r="AT89" s="24"/>
      <c r="AU89" s="24"/>
    </row>
    <row r="90" spans="1:47" ht="45">
      <c r="A90" s="17">
        <v>71</v>
      </c>
      <c r="B90" s="18" t="s">
        <v>108</v>
      </c>
      <c r="C90" s="19">
        <v>5215.11</v>
      </c>
      <c r="D90" s="19">
        <v>3300.64</v>
      </c>
      <c r="E90" s="19">
        <v>9548.16</v>
      </c>
      <c r="F90" s="19">
        <v>6379.110000000001</v>
      </c>
      <c r="G90" s="19">
        <v>5284.280000000001</v>
      </c>
      <c r="H90" s="19">
        <v>3384.6799999999994</v>
      </c>
      <c r="I90" s="19">
        <v>1796.9</v>
      </c>
      <c r="J90" s="20">
        <v>1776.62</v>
      </c>
      <c r="K90" s="12">
        <f t="shared" si="2"/>
        <v>21844.450000000004</v>
      </c>
      <c r="L90" s="21">
        <f t="shared" si="2"/>
        <v>14841.05</v>
      </c>
      <c r="M90" s="19">
        <v>1796.9</v>
      </c>
      <c r="N90" s="19">
        <v>1260.07</v>
      </c>
      <c r="O90" s="19">
        <v>1644.37</v>
      </c>
      <c r="P90" s="19">
        <v>1568.67</v>
      </c>
      <c r="Q90" s="12"/>
      <c r="R90" s="12">
        <v>5994.5</v>
      </c>
      <c r="S90" s="12"/>
      <c r="T90" s="14"/>
      <c r="U90" s="12"/>
      <c r="V90" s="12"/>
      <c r="W90" s="12"/>
      <c r="X90" s="12">
        <v>9703.04</v>
      </c>
      <c r="Y90" s="12"/>
      <c r="Z90" s="12"/>
      <c r="AA90" s="17">
        <f t="shared" si="3"/>
        <v>1972.25</v>
      </c>
      <c r="AB90" s="26" t="s">
        <v>109</v>
      </c>
      <c r="AC90" s="22">
        <v>7.5</v>
      </c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24"/>
      <c r="AS90" s="24"/>
      <c r="AT90" s="24"/>
      <c r="AU90" s="24"/>
    </row>
    <row r="91" spans="1:47" ht="33.75">
      <c r="A91" s="17">
        <v>72</v>
      </c>
      <c r="B91" s="18" t="s">
        <v>110</v>
      </c>
      <c r="C91" s="19">
        <v>1552.31</v>
      </c>
      <c r="D91" s="19">
        <v>877.9800000000001</v>
      </c>
      <c r="E91" s="19">
        <v>2889.9</v>
      </c>
      <c r="F91" s="19">
        <v>869.0299999999999</v>
      </c>
      <c r="G91" s="19">
        <v>1865.0500000000002</v>
      </c>
      <c r="H91" s="19">
        <v>1550.6499999999999</v>
      </c>
      <c r="I91" s="19">
        <v>613.98</v>
      </c>
      <c r="J91" s="20">
        <v>102.33</v>
      </c>
      <c r="K91" s="12">
        <f t="shared" si="2"/>
        <v>6921.24</v>
      </c>
      <c r="L91" s="21">
        <f t="shared" si="2"/>
        <v>3399.99</v>
      </c>
      <c r="M91" s="19">
        <v>613.98</v>
      </c>
      <c r="N91" s="19">
        <v>102.33</v>
      </c>
      <c r="O91" s="19">
        <v>551.26</v>
      </c>
      <c r="P91" s="19">
        <v>1022.88</v>
      </c>
      <c r="Q91" s="12"/>
      <c r="R91" s="12"/>
      <c r="S91" s="12"/>
      <c r="T91" s="14"/>
      <c r="U91" s="12"/>
      <c r="V91" s="12"/>
      <c r="W91" s="12"/>
      <c r="X91" s="12"/>
      <c r="Y91" s="12">
        <v>380</v>
      </c>
      <c r="Z91" s="12"/>
      <c r="AA91" s="17">
        <f t="shared" si="3"/>
        <v>4145.2</v>
      </c>
      <c r="AB91" s="26" t="s">
        <v>40</v>
      </c>
      <c r="AC91" s="27">
        <v>2.6</v>
      </c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24"/>
      <c r="AS91" s="24"/>
      <c r="AT91" s="24"/>
      <c r="AU91" s="24"/>
    </row>
    <row r="92" spans="1:47" ht="22.5">
      <c r="A92" s="17">
        <v>73</v>
      </c>
      <c r="B92" s="18" t="s">
        <v>111</v>
      </c>
      <c r="C92" s="19">
        <v>5130.280000000001</v>
      </c>
      <c r="D92" s="19">
        <v>2575.7599999999998</v>
      </c>
      <c r="E92" s="19">
        <v>10139.039999999999</v>
      </c>
      <c r="F92" s="19">
        <v>8324.08</v>
      </c>
      <c r="G92" s="19">
        <v>2063.4</v>
      </c>
      <c r="H92" s="19">
        <v>2624.5600000000004</v>
      </c>
      <c r="I92" s="19">
        <v>649.95</v>
      </c>
      <c r="J92" s="20">
        <v>1684.7199999999998</v>
      </c>
      <c r="K92" s="12">
        <f t="shared" si="2"/>
        <v>17982.670000000002</v>
      </c>
      <c r="L92" s="21">
        <f t="shared" si="2"/>
        <v>15209.12</v>
      </c>
      <c r="M92" s="19">
        <v>649.95</v>
      </c>
      <c r="N92" s="19">
        <v>354.03</v>
      </c>
      <c r="O92" s="19">
        <v>649.95</v>
      </c>
      <c r="P92" s="19">
        <v>1009.64</v>
      </c>
      <c r="Q92" s="12"/>
      <c r="R92" s="12"/>
      <c r="S92" s="12"/>
      <c r="T92" s="14"/>
      <c r="U92" s="12"/>
      <c r="V92" s="12"/>
      <c r="W92" s="12"/>
      <c r="X92" s="12"/>
      <c r="Y92" s="12"/>
      <c r="Z92" s="12"/>
      <c r="AA92" s="17">
        <f t="shared" si="3"/>
        <v>16572.79</v>
      </c>
      <c r="AB92" s="14"/>
      <c r="AC92" s="22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26" t="s">
        <v>56</v>
      </c>
      <c r="AS92" s="29">
        <v>1</v>
      </c>
      <c r="AT92" s="24"/>
      <c r="AU92" s="24"/>
    </row>
    <row r="93" spans="1:47" ht="45">
      <c r="A93" s="17">
        <v>74</v>
      </c>
      <c r="B93" s="18" t="s">
        <v>112</v>
      </c>
      <c r="C93" s="19">
        <v>3539.2500000000005</v>
      </c>
      <c r="D93" s="19">
        <v>2339.19</v>
      </c>
      <c r="E93" s="19">
        <v>3032.8399999999997</v>
      </c>
      <c r="F93" s="19">
        <v>3662.8699999999994</v>
      </c>
      <c r="G93" s="19">
        <v>1116.83</v>
      </c>
      <c r="H93" s="19">
        <v>1193.58</v>
      </c>
      <c r="I93" s="19">
        <v>270.68</v>
      </c>
      <c r="J93" s="20">
        <v>499.01</v>
      </c>
      <c r="K93" s="12">
        <f t="shared" si="2"/>
        <v>7959.6</v>
      </c>
      <c r="L93" s="21">
        <f t="shared" si="2"/>
        <v>7694.65</v>
      </c>
      <c r="M93" s="19">
        <v>88.69</v>
      </c>
      <c r="N93" s="19">
        <v>268.93</v>
      </c>
      <c r="O93" s="19">
        <v>0</v>
      </c>
      <c r="P93" s="19">
        <v>55.99</v>
      </c>
      <c r="Q93" s="12"/>
      <c r="R93" s="12">
        <v>5709.5</v>
      </c>
      <c r="S93" s="12"/>
      <c r="T93" s="14"/>
      <c r="U93" s="12"/>
      <c r="V93" s="12"/>
      <c r="W93" s="12">
        <v>6208.2</v>
      </c>
      <c r="X93" s="12"/>
      <c r="Y93" s="12"/>
      <c r="Z93" s="12"/>
      <c r="AA93" s="17">
        <f t="shared" si="3"/>
        <v>-3898.13</v>
      </c>
      <c r="AB93" s="26" t="s">
        <v>40</v>
      </c>
      <c r="AC93" s="27">
        <v>2.6</v>
      </c>
      <c r="AD93" s="14"/>
      <c r="AE93" s="14"/>
      <c r="AF93" s="26" t="s">
        <v>40</v>
      </c>
      <c r="AG93" s="27">
        <v>1.8</v>
      </c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24"/>
      <c r="AS93" s="24"/>
      <c r="AT93" s="24"/>
      <c r="AU93" s="24"/>
    </row>
    <row r="94" spans="1:47" ht="45">
      <c r="A94" s="43">
        <v>75</v>
      </c>
      <c r="B94" s="45" t="s">
        <v>113</v>
      </c>
      <c r="C94" s="19">
        <v>4413.77</v>
      </c>
      <c r="D94" s="19">
        <v>3541.9500000000007</v>
      </c>
      <c r="E94" s="19">
        <v>2701.7100000000005</v>
      </c>
      <c r="F94" s="19">
        <v>2882.75</v>
      </c>
      <c r="G94" s="19">
        <v>540.3</v>
      </c>
      <c r="H94" s="19">
        <v>498.92</v>
      </c>
      <c r="I94" s="19">
        <v>180.1</v>
      </c>
      <c r="J94" s="20">
        <v>429.57</v>
      </c>
      <c r="K94" s="12">
        <f t="shared" si="2"/>
        <v>7835.880000000002</v>
      </c>
      <c r="L94" s="21">
        <f t="shared" si="2"/>
        <v>7353.1900000000005</v>
      </c>
      <c r="M94" s="19">
        <v>180.1</v>
      </c>
      <c r="N94" s="19">
        <v>90.04</v>
      </c>
      <c r="O94" s="19">
        <v>180.1</v>
      </c>
      <c r="P94" s="19">
        <v>198.11</v>
      </c>
      <c r="Q94" s="12"/>
      <c r="R94" s="12">
        <v>5757</v>
      </c>
      <c r="S94" s="12"/>
      <c r="T94" s="14"/>
      <c r="U94" s="12"/>
      <c r="V94" s="12"/>
      <c r="W94" s="12"/>
      <c r="X94" s="12"/>
      <c r="Y94" s="12"/>
      <c r="Z94" s="12">
        <f>316+1432</f>
        <v>1748</v>
      </c>
      <c r="AA94" s="43">
        <f t="shared" si="3"/>
        <v>136.34000000000015</v>
      </c>
      <c r="AB94" s="26" t="s">
        <v>32</v>
      </c>
      <c r="AC94" s="22">
        <v>53.5</v>
      </c>
      <c r="AD94" s="50"/>
      <c r="AE94" s="50"/>
      <c r="AF94" s="52" t="s">
        <v>40</v>
      </c>
      <c r="AG94" s="56">
        <v>1.8</v>
      </c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4"/>
      <c r="AS94" s="54"/>
      <c r="AT94" s="54"/>
      <c r="AU94" s="54"/>
    </row>
    <row r="95" spans="1:47" ht="33.75">
      <c r="A95" s="44"/>
      <c r="B95" s="46"/>
      <c r="C95" s="19"/>
      <c r="D95" s="19"/>
      <c r="E95" s="19"/>
      <c r="F95" s="19"/>
      <c r="G95" s="19"/>
      <c r="H95" s="19"/>
      <c r="I95" s="19"/>
      <c r="J95" s="20"/>
      <c r="K95" s="12"/>
      <c r="L95" s="21"/>
      <c r="M95" s="19"/>
      <c r="N95" s="19"/>
      <c r="O95" s="19"/>
      <c r="P95" s="19"/>
      <c r="Q95" s="12"/>
      <c r="R95" s="12"/>
      <c r="S95" s="12"/>
      <c r="T95" s="14"/>
      <c r="U95" s="12"/>
      <c r="V95" s="12"/>
      <c r="W95" s="12"/>
      <c r="X95" s="12"/>
      <c r="Y95" s="12"/>
      <c r="Z95" s="12"/>
      <c r="AA95" s="44"/>
      <c r="AB95" s="26" t="s">
        <v>40</v>
      </c>
      <c r="AC95" s="27">
        <v>2.6</v>
      </c>
      <c r="AD95" s="51"/>
      <c r="AE95" s="51"/>
      <c r="AF95" s="53"/>
      <c r="AG95" s="57"/>
      <c r="AH95" s="51"/>
      <c r="AI95" s="51"/>
      <c r="AJ95" s="51"/>
      <c r="AK95" s="51"/>
      <c r="AL95" s="51"/>
      <c r="AM95" s="51"/>
      <c r="AN95" s="51"/>
      <c r="AO95" s="51"/>
      <c r="AP95" s="51"/>
      <c r="AQ95" s="51"/>
      <c r="AR95" s="55"/>
      <c r="AS95" s="55"/>
      <c r="AT95" s="55"/>
      <c r="AU95" s="55"/>
    </row>
    <row r="96" spans="1:47" ht="45">
      <c r="A96" s="43">
        <v>76</v>
      </c>
      <c r="B96" s="45" t="s">
        <v>114</v>
      </c>
      <c r="C96" s="19">
        <v>6581.919999999999</v>
      </c>
      <c r="D96" s="19">
        <v>4975.46</v>
      </c>
      <c r="E96" s="19">
        <v>8322.11</v>
      </c>
      <c r="F96" s="19">
        <v>8591.04</v>
      </c>
      <c r="G96" s="19">
        <v>8372.970000000001</v>
      </c>
      <c r="H96" s="19">
        <v>5337.43</v>
      </c>
      <c r="I96" s="19">
        <v>2207.6</v>
      </c>
      <c r="J96" s="20">
        <v>4130.15</v>
      </c>
      <c r="K96" s="12">
        <f t="shared" si="2"/>
        <v>25484.6</v>
      </c>
      <c r="L96" s="21">
        <f t="shared" si="2"/>
        <v>23034.08</v>
      </c>
      <c r="M96" s="19">
        <v>1732.25</v>
      </c>
      <c r="N96" s="19">
        <v>1091.21</v>
      </c>
      <c r="O96" s="19">
        <v>1702.77</v>
      </c>
      <c r="P96" s="19">
        <v>2053.48</v>
      </c>
      <c r="Q96" s="12"/>
      <c r="R96" s="12"/>
      <c r="S96" s="12">
        <v>5994.5</v>
      </c>
      <c r="T96" s="14"/>
      <c r="U96" s="12"/>
      <c r="V96" s="12"/>
      <c r="W96" s="12"/>
      <c r="X96" s="12">
        <v>6427.23</v>
      </c>
      <c r="Y96" s="12">
        <v>9043</v>
      </c>
      <c r="Z96" s="12"/>
      <c r="AA96" s="17">
        <f t="shared" si="3"/>
        <v>4714.040000000001</v>
      </c>
      <c r="AB96" s="26" t="s">
        <v>32</v>
      </c>
      <c r="AC96" s="22">
        <v>31.48</v>
      </c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24"/>
      <c r="AS96" s="24"/>
      <c r="AT96" s="24"/>
      <c r="AU96" s="24"/>
    </row>
    <row r="97" spans="1:47" ht="33.75">
      <c r="A97" s="44"/>
      <c r="B97" s="46"/>
      <c r="C97" s="19"/>
      <c r="D97" s="19"/>
      <c r="E97" s="19"/>
      <c r="F97" s="19"/>
      <c r="G97" s="19"/>
      <c r="H97" s="19"/>
      <c r="I97" s="19"/>
      <c r="J97" s="20"/>
      <c r="K97" s="12"/>
      <c r="L97" s="21"/>
      <c r="M97" s="19"/>
      <c r="N97" s="19"/>
      <c r="O97" s="19"/>
      <c r="P97" s="19"/>
      <c r="Q97" s="12"/>
      <c r="R97" s="12"/>
      <c r="S97" s="12"/>
      <c r="T97" s="14"/>
      <c r="U97" s="12"/>
      <c r="V97" s="12"/>
      <c r="W97" s="12"/>
      <c r="X97" s="12"/>
      <c r="Y97" s="12"/>
      <c r="Z97" s="12"/>
      <c r="AA97" s="17"/>
      <c r="AB97" s="26" t="s">
        <v>40</v>
      </c>
      <c r="AC97" s="27">
        <v>1.3</v>
      </c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24"/>
      <c r="AS97" s="24"/>
      <c r="AT97" s="24"/>
      <c r="AU97" s="24"/>
    </row>
    <row r="98" spans="1:47" ht="45">
      <c r="A98" s="17">
        <v>77</v>
      </c>
      <c r="B98" s="18" t="s">
        <v>115</v>
      </c>
      <c r="C98" s="19">
        <v>2714.2299999999996</v>
      </c>
      <c r="D98" s="19">
        <v>2577.33</v>
      </c>
      <c r="E98" s="19">
        <v>2703.87</v>
      </c>
      <c r="F98" s="19">
        <v>2840.7700000000004</v>
      </c>
      <c r="G98" s="19">
        <v>1354.26</v>
      </c>
      <c r="H98" s="19">
        <v>387.56</v>
      </c>
      <c r="I98" s="19">
        <v>451.42</v>
      </c>
      <c r="J98" s="20">
        <v>708.2099999999999</v>
      </c>
      <c r="K98" s="12">
        <f t="shared" si="2"/>
        <v>7223.78</v>
      </c>
      <c r="L98" s="21">
        <f t="shared" si="2"/>
        <v>6513.870000000001</v>
      </c>
      <c r="M98" s="19">
        <v>451.42</v>
      </c>
      <c r="N98" s="19">
        <v>320.4</v>
      </c>
      <c r="O98" s="19">
        <v>327.15000000000003</v>
      </c>
      <c r="P98" s="19">
        <v>392.21000000000004</v>
      </c>
      <c r="Q98" s="12"/>
      <c r="R98" s="12"/>
      <c r="S98" s="12"/>
      <c r="T98" s="14"/>
      <c r="U98" s="12"/>
      <c r="V98" s="12"/>
      <c r="W98" s="12">
        <v>8484.54</v>
      </c>
      <c r="X98" s="12"/>
      <c r="Y98" s="12">
        <v>292</v>
      </c>
      <c r="Z98" s="12"/>
      <c r="AA98" s="17">
        <f t="shared" si="3"/>
        <v>-1550.0600000000004</v>
      </c>
      <c r="AB98" s="14"/>
      <c r="AC98" s="22"/>
      <c r="AD98" s="14"/>
      <c r="AE98" s="14"/>
      <c r="AF98" s="26" t="s">
        <v>40</v>
      </c>
      <c r="AG98" s="27">
        <v>2</v>
      </c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24"/>
      <c r="AS98" s="24"/>
      <c r="AT98" s="24"/>
      <c r="AU98" s="24"/>
    </row>
    <row r="99" spans="1:47" ht="45">
      <c r="A99" s="43">
        <v>78</v>
      </c>
      <c r="B99" s="45" t="s">
        <v>116</v>
      </c>
      <c r="C99" s="19">
        <v>1227.8300000000002</v>
      </c>
      <c r="D99" s="19">
        <v>1056.9299999999998</v>
      </c>
      <c r="E99" s="19">
        <v>3002.51</v>
      </c>
      <c r="F99" s="19">
        <v>2845.8599999999997</v>
      </c>
      <c r="G99" s="19">
        <v>1976.1599999999999</v>
      </c>
      <c r="H99" s="19">
        <v>1401.4499999999998</v>
      </c>
      <c r="I99" s="19">
        <v>577.88</v>
      </c>
      <c r="J99" s="20">
        <v>877.57</v>
      </c>
      <c r="K99" s="12">
        <f t="shared" si="2"/>
        <v>6784.38</v>
      </c>
      <c r="L99" s="21">
        <f t="shared" si="2"/>
        <v>6181.8099999999995</v>
      </c>
      <c r="M99" s="19">
        <v>517.95</v>
      </c>
      <c r="N99" s="19">
        <v>192.63</v>
      </c>
      <c r="O99" s="19">
        <v>449.46</v>
      </c>
      <c r="P99" s="19">
        <v>667.51</v>
      </c>
      <c r="Q99" s="12"/>
      <c r="R99" s="12"/>
      <c r="S99" s="12">
        <v>6669</v>
      </c>
      <c r="T99" s="14"/>
      <c r="U99" s="12"/>
      <c r="V99" s="12"/>
      <c r="W99" s="12"/>
      <c r="X99" s="12"/>
      <c r="Y99" s="12"/>
      <c r="Z99" s="12"/>
      <c r="AA99" s="43">
        <f t="shared" si="3"/>
        <v>372.9499999999998</v>
      </c>
      <c r="AB99" s="26" t="s">
        <v>32</v>
      </c>
      <c r="AC99" s="22">
        <v>78.7</v>
      </c>
      <c r="AD99" s="50"/>
      <c r="AE99" s="50"/>
      <c r="AF99" s="52" t="s">
        <v>40</v>
      </c>
      <c r="AG99" s="56">
        <v>1.96</v>
      </c>
      <c r="AH99" s="50"/>
      <c r="AI99" s="50"/>
      <c r="AJ99" s="50"/>
      <c r="AK99" s="50"/>
      <c r="AL99" s="50"/>
      <c r="AM99" s="50"/>
      <c r="AN99" s="50"/>
      <c r="AO99" s="50"/>
      <c r="AP99" s="50"/>
      <c r="AQ99" s="50"/>
      <c r="AR99" s="54"/>
      <c r="AS99" s="54"/>
      <c r="AT99" s="54"/>
      <c r="AU99" s="54"/>
    </row>
    <row r="100" spans="1:47" ht="33.75">
      <c r="A100" s="44"/>
      <c r="B100" s="46"/>
      <c r="C100" s="19"/>
      <c r="D100" s="19"/>
      <c r="E100" s="19"/>
      <c r="F100" s="19"/>
      <c r="G100" s="19"/>
      <c r="H100" s="19"/>
      <c r="I100" s="19"/>
      <c r="J100" s="20"/>
      <c r="K100" s="12"/>
      <c r="L100" s="21"/>
      <c r="M100" s="19"/>
      <c r="N100" s="19"/>
      <c r="O100" s="19"/>
      <c r="P100" s="19"/>
      <c r="Q100" s="12"/>
      <c r="R100" s="12"/>
      <c r="S100" s="12"/>
      <c r="T100" s="14"/>
      <c r="U100" s="12"/>
      <c r="V100" s="12"/>
      <c r="W100" s="12"/>
      <c r="X100" s="12"/>
      <c r="Y100" s="12"/>
      <c r="Z100" s="12"/>
      <c r="AA100" s="44"/>
      <c r="AB100" s="26" t="s">
        <v>40</v>
      </c>
      <c r="AC100" s="27">
        <v>2.6</v>
      </c>
      <c r="AD100" s="51"/>
      <c r="AE100" s="51"/>
      <c r="AF100" s="53"/>
      <c r="AG100" s="57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5"/>
      <c r="AS100" s="55"/>
      <c r="AT100" s="55"/>
      <c r="AU100" s="55"/>
    </row>
    <row r="101" spans="1:47" ht="22.5">
      <c r="A101" s="17">
        <v>79</v>
      </c>
      <c r="B101" s="18" t="s">
        <v>117</v>
      </c>
      <c r="C101" s="19">
        <v>759.8600000000001</v>
      </c>
      <c r="D101" s="19">
        <v>626.42</v>
      </c>
      <c r="E101" s="19">
        <v>266.04</v>
      </c>
      <c r="F101" s="19">
        <v>399.48</v>
      </c>
      <c r="G101" s="19">
        <v>776.4</v>
      </c>
      <c r="H101" s="19">
        <v>535.86</v>
      </c>
      <c r="I101" s="19">
        <v>128.42</v>
      </c>
      <c r="J101" s="20">
        <v>234.63</v>
      </c>
      <c r="K101" s="12">
        <f t="shared" si="2"/>
        <v>1930.7200000000003</v>
      </c>
      <c r="L101" s="21">
        <f t="shared" si="2"/>
        <v>1796.3900000000003</v>
      </c>
      <c r="M101" s="19">
        <v>128.42</v>
      </c>
      <c r="N101" s="19">
        <v>129.85999999999999</v>
      </c>
      <c r="O101" s="19">
        <v>128.42</v>
      </c>
      <c r="P101" s="19">
        <v>133.69</v>
      </c>
      <c r="Q101" s="12"/>
      <c r="R101" s="12"/>
      <c r="S101" s="12"/>
      <c r="T101" s="14"/>
      <c r="U101" s="12"/>
      <c r="V101" s="12"/>
      <c r="W101" s="12"/>
      <c r="X101" s="12"/>
      <c r="Y101" s="12">
        <v>757</v>
      </c>
      <c r="Z101" s="12"/>
      <c r="AA101" s="17">
        <f t="shared" si="3"/>
        <v>1302.94</v>
      </c>
      <c r="AB101" s="14"/>
      <c r="AC101" s="22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26" t="s">
        <v>56</v>
      </c>
      <c r="AS101" s="29">
        <v>1</v>
      </c>
      <c r="AT101" s="24"/>
      <c r="AU101" s="24"/>
    </row>
    <row r="102" spans="1:47" ht="33.75">
      <c r="A102" s="17">
        <v>80</v>
      </c>
      <c r="B102" s="18" t="s">
        <v>118</v>
      </c>
      <c r="C102" s="19">
        <v>1633.8200000000002</v>
      </c>
      <c r="D102" s="19">
        <v>988.24</v>
      </c>
      <c r="E102" s="19">
        <v>2311.92</v>
      </c>
      <c r="F102" s="19">
        <v>1094.44</v>
      </c>
      <c r="G102" s="19">
        <v>1227.96</v>
      </c>
      <c r="H102" s="19">
        <v>776.8699999999999</v>
      </c>
      <c r="I102" s="19">
        <v>409.32</v>
      </c>
      <c r="J102" s="20">
        <v>465.77</v>
      </c>
      <c r="K102" s="12">
        <f t="shared" si="2"/>
        <v>5583.02</v>
      </c>
      <c r="L102" s="21">
        <f t="shared" si="2"/>
        <v>3325.32</v>
      </c>
      <c r="M102" s="19">
        <v>920.97</v>
      </c>
      <c r="N102" s="19">
        <v>102.4</v>
      </c>
      <c r="O102" s="19">
        <v>920.97</v>
      </c>
      <c r="P102" s="19">
        <v>544.5</v>
      </c>
      <c r="Q102" s="12"/>
      <c r="R102" s="12">
        <v>5994.5</v>
      </c>
      <c r="S102" s="12"/>
      <c r="T102" s="14"/>
      <c r="U102" s="12"/>
      <c r="V102" s="12"/>
      <c r="W102" s="12"/>
      <c r="X102" s="12"/>
      <c r="Y102" s="12"/>
      <c r="Z102" s="12"/>
      <c r="AA102" s="17">
        <f t="shared" si="3"/>
        <v>-2022.2799999999997</v>
      </c>
      <c r="AB102" s="26" t="s">
        <v>40</v>
      </c>
      <c r="AC102" s="27">
        <v>2.6</v>
      </c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26" t="s">
        <v>66</v>
      </c>
      <c r="AS102" s="28">
        <v>4.27</v>
      </c>
      <c r="AT102" s="24"/>
      <c r="AU102" s="24"/>
    </row>
    <row r="103" spans="1:47" ht="33.75">
      <c r="A103" s="17">
        <v>81</v>
      </c>
      <c r="B103" s="18" t="s">
        <v>119</v>
      </c>
      <c r="C103" s="19">
        <v>2485.71</v>
      </c>
      <c r="D103" s="19">
        <v>637.36</v>
      </c>
      <c r="E103" s="19">
        <v>1137.22</v>
      </c>
      <c r="F103" s="19">
        <v>522.22</v>
      </c>
      <c r="G103" s="19">
        <v>391.14</v>
      </c>
      <c r="H103" s="19">
        <v>63.940000000000005</v>
      </c>
      <c r="I103" s="19">
        <v>130.38</v>
      </c>
      <c r="J103" s="20">
        <v>238.75</v>
      </c>
      <c r="K103" s="12">
        <f t="shared" si="2"/>
        <v>4144.45</v>
      </c>
      <c r="L103" s="21">
        <f t="shared" si="2"/>
        <v>1462.27</v>
      </c>
      <c r="M103" s="19">
        <v>130.38</v>
      </c>
      <c r="N103" s="19">
        <v>483.42</v>
      </c>
      <c r="O103" s="19">
        <v>130.38</v>
      </c>
      <c r="P103" s="19">
        <v>31.74</v>
      </c>
      <c r="Q103" s="12"/>
      <c r="R103" s="12"/>
      <c r="S103" s="12"/>
      <c r="T103" s="14"/>
      <c r="U103" s="12"/>
      <c r="V103" s="12"/>
      <c r="W103" s="12"/>
      <c r="X103" s="12"/>
      <c r="Y103" s="12">
        <v>461</v>
      </c>
      <c r="Z103" s="12"/>
      <c r="AA103" s="17">
        <f t="shared" si="3"/>
        <v>1516.43</v>
      </c>
      <c r="AB103" s="26" t="s">
        <v>40</v>
      </c>
      <c r="AC103" s="27">
        <v>3.9</v>
      </c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26" t="s">
        <v>120</v>
      </c>
      <c r="AS103" s="28">
        <v>5.3</v>
      </c>
      <c r="AT103" s="24"/>
      <c r="AU103" s="24"/>
    </row>
    <row r="104" spans="1:47" ht="33.75">
      <c r="A104" s="17">
        <v>82</v>
      </c>
      <c r="B104" s="18" t="s">
        <v>121</v>
      </c>
      <c r="C104" s="19">
        <v>0</v>
      </c>
      <c r="D104" s="19">
        <v>0</v>
      </c>
      <c r="E104" s="19">
        <v>84.77</v>
      </c>
      <c r="F104" s="19">
        <v>0</v>
      </c>
      <c r="G104" s="19">
        <v>270.15</v>
      </c>
      <c r="H104" s="19">
        <v>355.5</v>
      </c>
      <c r="I104" s="19">
        <v>90.05</v>
      </c>
      <c r="J104" s="20">
        <v>0</v>
      </c>
      <c r="K104" s="12">
        <f t="shared" si="2"/>
        <v>444.96999999999997</v>
      </c>
      <c r="L104" s="21">
        <f t="shared" si="2"/>
        <v>355.5</v>
      </c>
      <c r="M104" s="19">
        <v>90.05</v>
      </c>
      <c r="N104" s="19">
        <v>89.47</v>
      </c>
      <c r="O104" s="19">
        <v>90.05</v>
      </c>
      <c r="P104" s="19">
        <v>90.05</v>
      </c>
      <c r="Q104" s="12"/>
      <c r="R104" s="12"/>
      <c r="S104" s="12"/>
      <c r="T104" s="14"/>
      <c r="U104" s="12"/>
      <c r="V104" s="12"/>
      <c r="W104" s="12"/>
      <c r="X104" s="12"/>
      <c r="Y104" s="12">
        <v>384</v>
      </c>
      <c r="Z104" s="12"/>
      <c r="AA104" s="17">
        <f t="shared" si="3"/>
        <v>151.01999999999998</v>
      </c>
      <c r="AB104" s="14"/>
      <c r="AC104" s="22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26" t="s">
        <v>66</v>
      </c>
      <c r="AS104" s="28">
        <v>48.9</v>
      </c>
      <c r="AT104" s="24"/>
      <c r="AU104" s="24"/>
    </row>
    <row r="105" spans="1:47" ht="45">
      <c r="A105" s="17">
        <v>83</v>
      </c>
      <c r="B105" s="18" t="s">
        <v>122</v>
      </c>
      <c r="C105" s="19">
        <v>1087.74</v>
      </c>
      <c r="D105" s="19">
        <v>943.24</v>
      </c>
      <c r="E105" s="19">
        <v>1261.61</v>
      </c>
      <c r="F105" s="19">
        <v>1309.78</v>
      </c>
      <c r="G105" s="19">
        <v>306.99</v>
      </c>
      <c r="H105" s="19">
        <v>301.11</v>
      </c>
      <c r="I105" s="19">
        <v>102.33</v>
      </c>
      <c r="J105" s="20">
        <v>105.38</v>
      </c>
      <c r="K105" s="12">
        <f t="shared" si="2"/>
        <v>2758.67</v>
      </c>
      <c r="L105" s="21">
        <f t="shared" si="2"/>
        <v>2659.51</v>
      </c>
      <c r="M105" s="19">
        <v>613.98</v>
      </c>
      <c r="N105" s="19">
        <v>99.16</v>
      </c>
      <c r="O105" s="19">
        <v>613.98</v>
      </c>
      <c r="P105" s="19">
        <v>409.32</v>
      </c>
      <c r="Q105" s="12"/>
      <c r="R105" s="12"/>
      <c r="S105" s="12"/>
      <c r="T105" s="14"/>
      <c r="U105" s="12"/>
      <c r="V105" s="12"/>
      <c r="W105" s="12"/>
      <c r="X105" s="12"/>
      <c r="Y105" s="12">
        <v>196</v>
      </c>
      <c r="Z105" s="12">
        <v>206</v>
      </c>
      <c r="AA105" s="17">
        <f t="shared" si="3"/>
        <v>2765.9900000000002</v>
      </c>
      <c r="AB105" s="14"/>
      <c r="AC105" s="22"/>
      <c r="AD105" s="14"/>
      <c r="AE105" s="14"/>
      <c r="AF105" s="26" t="s">
        <v>40</v>
      </c>
      <c r="AG105" s="27">
        <v>1.8</v>
      </c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24"/>
      <c r="AS105" s="24"/>
      <c r="AT105" s="24"/>
      <c r="AU105" s="24"/>
    </row>
    <row r="106" spans="1:47" ht="45">
      <c r="A106" s="17">
        <v>84</v>
      </c>
      <c r="B106" s="18" t="s">
        <v>123</v>
      </c>
      <c r="C106" s="19">
        <v>1883.48</v>
      </c>
      <c r="D106" s="19">
        <v>1333.7800000000002</v>
      </c>
      <c r="E106" s="19">
        <v>5354.09</v>
      </c>
      <c r="F106" s="19">
        <v>3371.4</v>
      </c>
      <c r="G106" s="19">
        <v>1841.94</v>
      </c>
      <c r="H106" s="19">
        <v>2495.88</v>
      </c>
      <c r="I106" s="19">
        <v>381.7</v>
      </c>
      <c r="J106" s="20">
        <v>510.89</v>
      </c>
      <c r="K106" s="12">
        <f t="shared" si="2"/>
        <v>9461.210000000001</v>
      </c>
      <c r="L106" s="21">
        <f t="shared" si="2"/>
        <v>7711.950000000001</v>
      </c>
      <c r="M106" s="19">
        <v>409.32</v>
      </c>
      <c r="N106" s="19">
        <v>822.51</v>
      </c>
      <c r="O106" s="19">
        <v>204.66</v>
      </c>
      <c r="P106" s="19">
        <v>523.73</v>
      </c>
      <c r="Q106" s="12"/>
      <c r="R106" s="12"/>
      <c r="S106" s="12"/>
      <c r="T106" s="14"/>
      <c r="U106" s="12"/>
      <c r="V106" s="12"/>
      <c r="W106" s="12"/>
      <c r="X106" s="12"/>
      <c r="Y106" s="12">
        <v>571</v>
      </c>
      <c r="Z106" s="12"/>
      <c r="AA106" s="17">
        <f t="shared" si="3"/>
        <v>8487.19</v>
      </c>
      <c r="AB106" s="14"/>
      <c r="AC106" s="22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26" t="s">
        <v>51</v>
      </c>
      <c r="AS106" s="26">
        <v>0.78</v>
      </c>
      <c r="AT106" s="24"/>
      <c r="AU106" s="24"/>
    </row>
    <row r="107" spans="1:47" ht="45">
      <c r="A107" s="17">
        <v>85</v>
      </c>
      <c r="B107" s="18" t="s">
        <v>124</v>
      </c>
      <c r="C107" s="19">
        <v>4155.44</v>
      </c>
      <c r="D107" s="19">
        <v>1140.03</v>
      </c>
      <c r="E107" s="19">
        <v>7513.74</v>
      </c>
      <c r="F107" s="19">
        <v>2600.44</v>
      </c>
      <c r="G107" s="19">
        <v>3730.09</v>
      </c>
      <c r="H107" s="19">
        <v>1851.51</v>
      </c>
      <c r="I107" s="19">
        <v>1227.96</v>
      </c>
      <c r="J107" s="20">
        <v>4685.86</v>
      </c>
      <c r="K107" s="12">
        <f t="shared" si="2"/>
        <v>16627.23</v>
      </c>
      <c r="L107" s="21">
        <f t="shared" si="2"/>
        <v>10277.84</v>
      </c>
      <c r="M107" s="19">
        <v>1227.96</v>
      </c>
      <c r="N107" s="19">
        <v>764.3</v>
      </c>
      <c r="O107" s="19">
        <v>1227.96</v>
      </c>
      <c r="P107" s="19">
        <v>791.39</v>
      </c>
      <c r="Q107" s="12"/>
      <c r="R107" s="12"/>
      <c r="S107" s="12"/>
      <c r="T107" s="14"/>
      <c r="U107" s="12"/>
      <c r="V107" s="12"/>
      <c r="W107" s="12"/>
      <c r="X107" s="12"/>
      <c r="Y107" s="12"/>
      <c r="Z107" s="12"/>
      <c r="AA107" s="17">
        <f t="shared" si="3"/>
        <v>11833.529999999999</v>
      </c>
      <c r="AB107" s="14"/>
      <c r="AC107" s="22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26" t="s">
        <v>51</v>
      </c>
      <c r="AS107" s="26">
        <v>0.52</v>
      </c>
      <c r="AT107" s="24"/>
      <c r="AU107" s="24"/>
    </row>
    <row r="108" spans="1:47" ht="45">
      <c r="A108" s="17">
        <v>86</v>
      </c>
      <c r="B108" s="18" t="s">
        <v>125</v>
      </c>
      <c r="C108" s="19">
        <v>3396.8599999999997</v>
      </c>
      <c r="D108" s="19">
        <v>2557.0200000000004</v>
      </c>
      <c r="E108" s="19">
        <v>7554.699999999999</v>
      </c>
      <c r="F108" s="19">
        <v>7304.8099999999995</v>
      </c>
      <c r="G108" s="19">
        <v>1564.56</v>
      </c>
      <c r="H108" s="19">
        <v>2172.8199999999997</v>
      </c>
      <c r="I108" s="19">
        <v>521.52</v>
      </c>
      <c r="J108" s="20">
        <v>521.52</v>
      </c>
      <c r="K108" s="12">
        <f t="shared" si="2"/>
        <v>13037.639999999998</v>
      </c>
      <c r="L108" s="21">
        <f t="shared" si="2"/>
        <v>12556.17</v>
      </c>
      <c r="M108" s="19">
        <v>521.52</v>
      </c>
      <c r="N108" s="19">
        <v>521.52</v>
      </c>
      <c r="O108" s="19">
        <v>521.52</v>
      </c>
      <c r="P108" s="19">
        <v>521.52</v>
      </c>
      <c r="Q108" s="12"/>
      <c r="R108" s="12"/>
      <c r="S108" s="12"/>
      <c r="T108" s="14"/>
      <c r="U108" s="12"/>
      <c r="V108" s="12"/>
      <c r="W108" s="12"/>
      <c r="X108" s="12"/>
      <c r="Y108" s="12">
        <v>2966</v>
      </c>
      <c r="Z108" s="12"/>
      <c r="AA108" s="17">
        <f t="shared" si="3"/>
        <v>10633.210000000001</v>
      </c>
      <c r="AB108" s="14"/>
      <c r="AC108" s="22"/>
      <c r="AD108" s="14"/>
      <c r="AE108" s="14"/>
      <c r="AF108" s="26" t="s">
        <v>40</v>
      </c>
      <c r="AG108" s="27">
        <v>0.4</v>
      </c>
      <c r="AH108" s="14"/>
      <c r="AI108" s="14"/>
      <c r="AJ108" s="26" t="s">
        <v>40</v>
      </c>
      <c r="AK108" s="27">
        <v>0.71</v>
      </c>
      <c r="AL108" s="14"/>
      <c r="AM108" s="14"/>
      <c r="AN108" s="14"/>
      <c r="AO108" s="14"/>
      <c r="AP108" s="14"/>
      <c r="AQ108" s="14"/>
      <c r="AR108" s="24"/>
      <c r="AS108" s="24"/>
      <c r="AT108" s="24"/>
      <c r="AU108" s="24"/>
    </row>
    <row r="109" spans="1:47" ht="33.75">
      <c r="A109" s="17">
        <v>87</v>
      </c>
      <c r="B109" s="18" t="s">
        <v>126</v>
      </c>
      <c r="C109" s="19">
        <v>6128.67</v>
      </c>
      <c r="D109" s="19">
        <v>3412.38</v>
      </c>
      <c r="E109" s="19">
        <v>17254.719999999998</v>
      </c>
      <c r="F109" s="19">
        <v>12797.72</v>
      </c>
      <c r="G109" s="19">
        <v>1261.78</v>
      </c>
      <c r="H109" s="19">
        <v>1879.5399999999997</v>
      </c>
      <c r="I109" s="19">
        <v>391.15</v>
      </c>
      <c r="J109" s="20">
        <v>300.24</v>
      </c>
      <c r="K109" s="12">
        <f t="shared" si="2"/>
        <v>25036.32</v>
      </c>
      <c r="L109" s="21">
        <f t="shared" si="2"/>
        <v>18389.88</v>
      </c>
      <c r="M109" s="19">
        <v>1488.58</v>
      </c>
      <c r="N109" s="19">
        <v>262.45</v>
      </c>
      <c r="O109" s="19">
        <v>773.73</v>
      </c>
      <c r="P109" s="19">
        <v>901.3699999999999</v>
      </c>
      <c r="Q109" s="12"/>
      <c r="R109" s="12"/>
      <c r="S109" s="12">
        <v>6726</v>
      </c>
      <c r="T109" s="14"/>
      <c r="U109" s="12"/>
      <c r="V109" s="12"/>
      <c r="W109" s="12"/>
      <c r="X109" s="12"/>
      <c r="Y109" s="12"/>
      <c r="Z109" s="12"/>
      <c r="AA109" s="17">
        <f t="shared" si="3"/>
        <v>12827.7</v>
      </c>
      <c r="AB109" s="26" t="s">
        <v>40</v>
      </c>
      <c r="AC109" s="27">
        <v>5.2</v>
      </c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24"/>
      <c r="AS109" s="24"/>
      <c r="AT109" s="24"/>
      <c r="AU109" s="24"/>
    </row>
    <row r="110" spans="1:47" ht="45">
      <c r="A110" s="17">
        <v>88</v>
      </c>
      <c r="B110" s="18" t="s">
        <v>127</v>
      </c>
      <c r="C110" s="19">
        <v>1023.3200000000002</v>
      </c>
      <c r="D110" s="19">
        <v>895.89</v>
      </c>
      <c r="E110" s="19">
        <v>6408.87</v>
      </c>
      <c r="F110" s="19">
        <v>4280.47</v>
      </c>
      <c r="G110" s="19">
        <v>1219.9699999999998</v>
      </c>
      <c r="H110" s="19">
        <v>584.4</v>
      </c>
      <c r="I110" s="19">
        <v>449.47</v>
      </c>
      <c r="J110" s="20">
        <v>821.26</v>
      </c>
      <c r="K110" s="12">
        <f t="shared" si="2"/>
        <v>9101.63</v>
      </c>
      <c r="L110" s="21">
        <f t="shared" si="2"/>
        <v>6582.02</v>
      </c>
      <c r="M110" s="19">
        <v>449.47</v>
      </c>
      <c r="N110" s="19">
        <v>568.1</v>
      </c>
      <c r="O110" s="19">
        <v>312.48</v>
      </c>
      <c r="P110" s="19">
        <v>308.86</v>
      </c>
      <c r="Q110" s="12"/>
      <c r="R110" s="12"/>
      <c r="S110" s="12">
        <f>1795.5+6526.5</f>
        <v>8322</v>
      </c>
      <c r="T110" s="14"/>
      <c r="U110" s="12"/>
      <c r="V110" s="12"/>
      <c r="W110" s="12"/>
      <c r="X110" s="12">
        <v>9682.31</v>
      </c>
      <c r="Y110" s="12"/>
      <c r="Z110" s="12"/>
      <c r="AA110" s="17">
        <f t="shared" si="3"/>
        <v>-10545.329999999998</v>
      </c>
      <c r="AB110" s="26" t="s">
        <v>32</v>
      </c>
      <c r="AC110" s="22">
        <v>45</v>
      </c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24"/>
      <c r="AS110" s="24"/>
      <c r="AT110" s="24"/>
      <c r="AU110" s="24"/>
    </row>
    <row r="111" spans="1:47" ht="33.75">
      <c r="A111" s="17">
        <v>89</v>
      </c>
      <c r="B111" s="18" t="s">
        <v>128</v>
      </c>
      <c r="C111" s="19">
        <v>577.7800000000001</v>
      </c>
      <c r="D111" s="19">
        <v>309.44</v>
      </c>
      <c r="E111" s="19">
        <v>5451.76</v>
      </c>
      <c r="F111" s="19">
        <v>4270.110000000001</v>
      </c>
      <c r="G111" s="19">
        <v>1282.07</v>
      </c>
      <c r="H111" s="19">
        <v>1959.5899999999997</v>
      </c>
      <c r="I111" s="19">
        <v>693.76</v>
      </c>
      <c r="J111" s="20">
        <v>772.4699999999999</v>
      </c>
      <c r="K111" s="12">
        <f t="shared" si="2"/>
        <v>8005.37</v>
      </c>
      <c r="L111" s="21">
        <f t="shared" si="2"/>
        <v>7311.61</v>
      </c>
      <c r="M111" s="19">
        <v>426.58000000000004</v>
      </c>
      <c r="N111" s="19">
        <v>421.46000000000004</v>
      </c>
      <c r="O111" s="19">
        <v>451.43</v>
      </c>
      <c r="P111" s="19">
        <v>595.41</v>
      </c>
      <c r="Q111" s="12"/>
      <c r="R111" s="12"/>
      <c r="S111" s="12">
        <v>6906.5</v>
      </c>
      <c r="T111" s="14"/>
      <c r="U111" s="12"/>
      <c r="V111" s="12"/>
      <c r="W111" s="12"/>
      <c r="X111" s="12"/>
      <c r="Y111" s="12">
        <v>384</v>
      </c>
      <c r="Z111" s="12"/>
      <c r="AA111" s="17">
        <f t="shared" si="3"/>
        <v>1037.9799999999996</v>
      </c>
      <c r="AB111" s="26" t="s">
        <v>40</v>
      </c>
      <c r="AC111" s="27">
        <v>5.2</v>
      </c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24"/>
      <c r="AS111" s="24"/>
      <c r="AT111" s="24"/>
      <c r="AU111" s="24"/>
    </row>
    <row r="112" spans="1:47" ht="33.75">
      <c r="A112" s="17">
        <v>90</v>
      </c>
      <c r="B112" s="18" t="s">
        <v>129</v>
      </c>
      <c r="C112" s="19">
        <v>827.5200000000001</v>
      </c>
      <c r="D112" s="19">
        <v>121.07</v>
      </c>
      <c r="E112" s="19">
        <v>2622.31</v>
      </c>
      <c r="F112" s="19">
        <v>698.2199999999999</v>
      </c>
      <c r="G112" s="19">
        <v>1434.0900000000001</v>
      </c>
      <c r="H112" s="19">
        <v>1411.36</v>
      </c>
      <c r="I112" s="19">
        <v>393.11</v>
      </c>
      <c r="J112" s="20">
        <v>307.35</v>
      </c>
      <c r="K112" s="12">
        <f t="shared" si="2"/>
        <v>5277.03</v>
      </c>
      <c r="L112" s="21">
        <f t="shared" si="2"/>
        <v>2537.9999999999995</v>
      </c>
      <c r="M112" s="19">
        <v>393.11</v>
      </c>
      <c r="N112" s="19">
        <v>1092.18</v>
      </c>
      <c r="O112" s="19">
        <v>393.11</v>
      </c>
      <c r="P112" s="19">
        <v>287.09</v>
      </c>
      <c r="Q112" s="12"/>
      <c r="R112" s="12"/>
      <c r="S112" s="12"/>
      <c r="T112" s="14"/>
      <c r="U112" s="12"/>
      <c r="V112" s="12">
        <v>5390.58</v>
      </c>
      <c r="W112" s="12"/>
      <c r="X112" s="12"/>
      <c r="Y112" s="12"/>
      <c r="Z112" s="12"/>
      <c r="AA112" s="17">
        <f t="shared" si="3"/>
        <v>-1473.3100000000004</v>
      </c>
      <c r="AB112" s="26" t="s">
        <v>40</v>
      </c>
      <c r="AC112" s="27">
        <v>5.2</v>
      </c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24"/>
      <c r="AS112" s="24"/>
      <c r="AT112" s="24"/>
      <c r="AU112" s="24"/>
    </row>
    <row r="113" spans="1:47" ht="33.75">
      <c r="A113" s="17">
        <v>91</v>
      </c>
      <c r="B113" s="18" t="s">
        <v>130</v>
      </c>
      <c r="C113" s="19">
        <v>5551.33</v>
      </c>
      <c r="D113" s="19">
        <v>3194.7400000000002</v>
      </c>
      <c r="E113" s="19">
        <v>9085.880000000001</v>
      </c>
      <c r="F113" s="19">
        <v>8559.189999999999</v>
      </c>
      <c r="G113" s="19">
        <v>3581.55</v>
      </c>
      <c r="H113" s="19">
        <v>2531.67</v>
      </c>
      <c r="I113" s="19">
        <v>1534.95</v>
      </c>
      <c r="J113" s="20">
        <v>1157.64</v>
      </c>
      <c r="K113" s="12">
        <f t="shared" si="2"/>
        <v>19753.710000000003</v>
      </c>
      <c r="L113" s="21">
        <f t="shared" si="2"/>
        <v>15443.239999999998</v>
      </c>
      <c r="M113" s="19">
        <v>1534.95</v>
      </c>
      <c r="N113" s="19">
        <v>1438.58</v>
      </c>
      <c r="O113" s="19">
        <v>1534.95</v>
      </c>
      <c r="P113" s="19">
        <v>1279.18</v>
      </c>
      <c r="Q113" s="12"/>
      <c r="R113" s="12"/>
      <c r="S113" s="12">
        <v>5994.5</v>
      </c>
      <c r="T113" s="14"/>
      <c r="U113" s="12"/>
      <c r="V113" s="12">
        <v>9329.85</v>
      </c>
      <c r="W113" s="12"/>
      <c r="X113" s="12"/>
      <c r="Y113" s="12">
        <v>758</v>
      </c>
      <c r="Z113" s="12"/>
      <c r="AA113" s="17">
        <f t="shared" si="3"/>
        <v>2078.6499999999996</v>
      </c>
      <c r="AB113" s="26" t="s">
        <v>40</v>
      </c>
      <c r="AC113" s="27">
        <v>2.6</v>
      </c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24"/>
      <c r="AS113" s="24"/>
      <c r="AT113" s="24"/>
      <c r="AU113" s="24"/>
    </row>
    <row r="114" spans="1:47" ht="45">
      <c r="A114" s="17">
        <v>92</v>
      </c>
      <c r="B114" s="18" t="s">
        <v>131</v>
      </c>
      <c r="C114" s="19">
        <v>0</v>
      </c>
      <c r="D114" s="19">
        <v>0</v>
      </c>
      <c r="E114" s="19">
        <v>1151.15</v>
      </c>
      <c r="F114" s="19">
        <v>1151.15</v>
      </c>
      <c r="G114" s="19">
        <v>0</v>
      </c>
      <c r="H114" s="19">
        <v>0</v>
      </c>
      <c r="I114" s="19">
        <v>0</v>
      </c>
      <c r="J114" s="20">
        <v>0</v>
      </c>
      <c r="K114" s="12">
        <f t="shared" si="2"/>
        <v>1151.15</v>
      </c>
      <c r="L114" s="21">
        <f t="shared" si="2"/>
        <v>1151.15</v>
      </c>
      <c r="M114" s="19">
        <v>0</v>
      </c>
      <c r="N114" s="19">
        <v>0</v>
      </c>
      <c r="O114" s="19">
        <v>0</v>
      </c>
      <c r="P114" s="19">
        <v>0</v>
      </c>
      <c r="Q114" s="12"/>
      <c r="R114" s="12"/>
      <c r="S114" s="12"/>
      <c r="T114" s="14"/>
      <c r="U114" s="12"/>
      <c r="V114" s="12"/>
      <c r="W114" s="12"/>
      <c r="X114" s="12"/>
      <c r="Y114" s="12"/>
      <c r="Z114" s="12">
        <v>222</v>
      </c>
      <c r="AA114" s="17">
        <f t="shared" si="3"/>
        <v>929.1500000000001</v>
      </c>
      <c r="AB114" s="14"/>
      <c r="AC114" s="22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26" t="s">
        <v>51</v>
      </c>
      <c r="AS114" s="26">
        <v>0.52</v>
      </c>
      <c r="AT114" s="24"/>
      <c r="AU114" s="24"/>
    </row>
    <row r="115" spans="1:47" ht="33.75">
      <c r="A115" s="17">
        <v>93</v>
      </c>
      <c r="B115" s="18" t="s">
        <v>132</v>
      </c>
      <c r="C115" s="19">
        <v>1517.9899999999998</v>
      </c>
      <c r="D115" s="19">
        <v>1326.22</v>
      </c>
      <c r="E115" s="19">
        <v>1332.92</v>
      </c>
      <c r="F115" s="19">
        <v>1462.4</v>
      </c>
      <c r="G115" s="19">
        <v>198.51</v>
      </c>
      <c r="H115" s="19">
        <v>194.64</v>
      </c>
      <c r="I115" s="19">
        <v>0</v>
      </c>
      <c r="J115" s="20">
        <v>66.16</v>
      </c>
      <c r="K115" s="12">
        <f t="shared" si="2"/>
        <v>3049.42</v>
      </c>
      <c r="L115" s="21">
        <f t="shared" si="2"/>
        <v>3049.4199999999996</v>
      </c>
      <c r="M115" s="19">
        <v>0</v>
      </c>
      <c r="N115" s="19">
        <v>0</v>
      </c>
      <c r="O115" s="19">
        <v>0</v>
      </c>
      <c r="P115" s="19">
        <v>0</v>
      </c>
      <c r="Q115" s="12"/>
      <c r="R115" s="12"/>
      <c r="S115" s="12"/>
      <c r="T115" s="14"/>
      <c r="U115" s="12"/>
      <c r="V115" s="12">
        <v>2487.96</v>
      </c>
      <c r="W115" s="12"/>
      <c r="X115" s="12"/>
      <c r="Y115" s="12"/>
      <c r="Z115" s="12"/>
      <c r="AA115" s="17">
        <f t="shared" si="3"/>
        <v>561.4599999999996</v>
      </c>
      <c r="AB115" s="14"/>
      <c r="AC115" s="22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26" t="s">
        <v>84</v>
      </c>
      <c r="AS115" s="28">
        <v>0.5</v>
      </c>
      <c r="AT115" s="24"/>
      <c r="AU115" s="24"/>
    </row>
    <row r="116" spans="1:47" ht="45">
      <c r="A116" s="17">
        <v>94</v>
      </c>
      <c r="B116" s="18" t="s">
        <v>133</v>
      </c>
      <c r="C116" s="19">
        <v>5680.330000000001</v>
      </c>
      <c r="D116" s="19">
        <v>2567.35</v>
      </c>
      <c r="E116" s="19">
        <v>12578.919999999998</v>
      </c>
      <c r="F116" s="19">
        <v>7149.74</v>
      </c>
      <c r="G116" s="19">
        <v>1906.6599999999999</v>
      </c>
      <c r="H116" s="19">
        <v>2931.63</v>
      </c>
      <c r="I116" s="19">
        <v>521.53</v>
      </c>
      <c r="J116" s="20">
        <v>282.13</v>
      </c>
      <c r="K116" s="12">
        <f t="shared" si="2"/>
        <v>20687.44</v>
      </c>
      <c r="L116" s="21">
        <f t="shared" si="2"/>
        <v>12930.85</v>
      </c>
      <c r="M116" s="19">
        <v>521.53</v>
      </c>
      <c r="N116" s="19">
        <v>2792.26</v>
      </c>
      <c r="O116" s="19">
        <v>521.53</v>
      </c>
      <c r="P116" s="19">
        <v>301.53</v>
      </c>
      <c r="Q116" s="12"/>
      <c r="R116" s="12"/>
      <c r="S116" s="12">
        <v>6963.5</v>
      </c>
      <c r="T116" s="14"/>
      <c r="U116" s="12">
        <v>7284.29</v>
      </c>
      <c r="V116" s="12"/>
      <c r="W116" s="12"/>
      <c r="X116" s="12"/>
      <c r="Y116" s="12"/>
      <c r="Z116" s="12"/>
      <c r="AA116" s="17">
        <f t="shared" si="3"/>
        <v>1776.8500000000013</v>
      </c>
      <c r="AB116" s="26" t="s">
        <v>40</v>
      </c>
      <c r="AC116" s="27">
        <v>5.2</v>
      </c>
      <c r="AD116" s="14"/>
      <c r="AE116" s="14"/>
      <c r="AF116" s="26" t="s">
        <v>40</v>
      </c>
      <c r="AG116" s="27">
        <v>2</v>
      </c>
      <c r="AH116" s="14"/>
      <c r="AI116" s="14"/>
      <c r="AJ116" s="26" t="s">
        <v>40</v>
      </c>
      <c r="AK116" s="27">
        <v>0.6</v>
      </c>
      <c r="AL116" s="14"/>
      <c r="AM116" s="14"/>
      <c r="AN116" s="14"/>
      <c r="AO116" s="14"/>
      <c r="AP116" s="14"/>
      <c r="AQ116" s="14"/>
      <c r="AR116" s="24"/>
      <c r="AS116" s="24"/>
      <c r="AT116" s="24"/>
      <c r="AU116" s="24"/>
    </row>
    <row r="117" spans="1:47" ht="45">
      <c r="A117" s="17">
        <v>95</v>
      </c>
      <c r="B117" s="18" t="s">
        <v>134</v>
      </c>
      <c r="C117" s="19">
        <v>3791.1699999999996</v>
      </c>
      <c r="D117" s="19">
        <v>3201.94</v>
      </c>
      <c r="E117" s="19">
        <v>4380.33</v>
      </c>
      <c r="F117" s="19">
        <v>324.67</v>
      </c>
      <c r="G117" s="19">
        <v>3421.49</v>
      </c>
      <c r="H117" s="19">
        <v>2141.1200000000003</v>
      </c>
      <c r="I117" s="19">
        <v>385.24</v>
      </c>
      <c r="J117" s="20">
        <v>515.26</v>
      </c>
      <c r="K117" s="12">
        <f t="shared" si="2"/>
        <v>11978.23</v>
      </c>
      <c r="L117" s="21">
        <f t="shared" si="2"/>
        <v>6182.990000000001</v>
      </c>
      <c r="M117" s="19">
        <v>439.11</v>
      </c>
      <c r="N117" s="19">
        <v>600.53</v>
      </c>
      <c r="O117" s="19">
        <v>449.46</v>
      </c>
      <c r="P117" s="19">
        <v>1658.87</v>
      </c>
      <c r="Q117" s="12"/>
      <c r="R117" s="12"/>
      <c r="S117" s="12">
        <v>6773.5</v>
      </c>
      <c r="T117" s="14"/>
      <c r="U117" s="12">
        <v>6001.26</v>
      </c>
      <c r="V117" s="12"/>
      <c r="W117" s="12"/>
      <c r="X117" s="12"/>
      <c r="Y117" s="12"/>
      <c r="Z117" s="12"/>
      <c r="AA117" s="17">
        <f t="shared" si="3"/>
        <v>-4332.370000000001</v>
      </c>
      <c r="AB117" s="26" t="s">
        <v>40</v>
      </c>
      <c r="AC117" s="27">
        <v>5.2</v>
      </c>
      <c r="AD117" s="14"/>
      <c r="AE117" s="14"/>
      <c r="AF117" s="14"/>
      <c r="AG117" s="14"/>
      <c r="AH117" s="14"/>
      <c r="AI117" s="14"/>
      <c r="AJ117" s="26" t="s">
        <v>40</v>
      </c>
      <c r="AK117" s="27">
        <v>0.6</v>
      </c>
      <c r="AL117" s="14"/>
      <c r="AM117" s="14"/>
      <c r="AN117" s="14"/>
      <c r="AO117" s="14"/>
      <c r="AP117" s="14"/>
      <c r="AQ117" s="14"/>
      <c r="AR117" s="24"/>
      <c r="AS117" s="24"/>
      <c r="AT117" s="24"/>
      <c r="AU117" s="24"/>
    </row>
    <row r="118" spans="1:47" ht="45">
      <c r="A118" s="43">
        <v>96</v>
      </c>
      <c r="B118" s="45" t="s">
        <v>135</v>
      </c>
      <c r="C118" s="19">
        <v>3720.91</v>
      </c>
      <c r="D118" s="19">
        <v>1085.15</v>
      </c>
      <c r="E118" s="19">
        <v>4502.03</v>
      </c>
      <c r="F118" s="19">
        <v>1351.24</v>
      </c>
      <c r="G118" s="19">
        <v>1474.7199999999998</v>
      </c>
      <c r="H118" s="19">
        <v>985.93</v>
      </c>
      <c r="I118" s="19">
        <v>449.46</v>
      </c>
      <c r="J118" s="20">
        <v>533.86</v>
      </c>
      <c r="K118" s="12">
        <f t="shared" si="2"/>
        <v>10147.119999999997</v>
      </c>
      <c r="L118" s="21">
        <f t="shared" si="2"/>
        <v>3956.1800000000003</v>
      </c>
      <c r="M118" s="19">
        <v>449.46</v>
      </c>
      <c r="N118" s="19">
        <v>146.83999999999997</v>
      </c>
      <c r="O118" s="19">
        <v>414.25</v>
      </c>
      <c r="P118" s="19">
        <v>193.08</v>
      </c>
      <c r="Q118" s="12"/>
      <c r="R118" s="12"/>
      <c r="S118" s="12">
        <v>1795.5</v>
      </c>
      <c r="T118" s="14"/>
      <c r="U118" s="12">
        <v>6208.2</v>
      </c>
      <c r="V118" s="12"/>
      <c r="W118" s="12"/>
      <c r="X118" s="12"/>
      <c r="Y118" s="12"/>
      <c r="Z118" s="12"/>
      <c r="AA118" s="43">
        <f t="shared" si="3"/>
        <v>-3707.5999999999995</v>
      </c>
      <c r="AB118" s="26" t="s">
        <v>109</v>
      </c>
      <c r="AC118" s="22">
        <v>16.7</v>
      </c>
      <c r="AD118" s="50"/>
      <c r="AE118" s="50"/>
      <c r="AF118" s="50"/>
      <c r="AG118" s="50"/>
      <c r="AH118" s="50"/>
      <c r="AI118" s="50"/>
      <c r="AJ118" s="52" t="s">
        <v>40</v>
      </c>
      <c r="AK118" s="56">
        <v>2</v>
      </c>
      <c r="AL118" s="50"/>
      <c r="AM118" s="50"/>
      <c r="AN118" s="50"/>
      <c r="AO118" s="50"/>
      <c r="AP118" s="50"/>
      <c r="AQ118" s="50"/>
      <c r="AR118" s="54"/>
      <c r="AS118" s="54"/>
      <c r="AT118" s="54"/>
      <c r="AU118" s="54"/>
    </row>
    <row r="119" spans="1:47" ht="33.75">
      <c r="A119" s="44"/>
      <c r="B119" s="46"/>
      <c r="C119" s="19"/>
      <c r="D119" s="19"/>
      <c r="E119" s="19"/>
      <c r="F119" s="19"/>
      <c r="G119" s="19"/>
      <c r="H119" s="19"/>
      <c r="I119" s="19"/>
      <c r="J119" s="20"/>
      <c r="K119" s="12"/>
      <c r="L119" s="21"/>
      <c r="M119" s="19"/>
      <c r="N119" s="19"/>
      <c r="O119" s="19"/>
      <c r="P119" s="19"/>
      <c r="Q119" s="12"/>
      <c r="R119" s="12"/>
      <c r="S119" s="12"/>
      <c r="T119" s="14"/>
      <c r="U119" s="12"/>
      <c r="V119" s="12"/>
      <c r="W119" s="12"/>
      <c r="X119" s="12"/>
      <c r="Y119" s="12"/>
      <c r="Z119" s="12"/>
      <c r="AA119" s="44"/>
      <c r="AB119" s="26" t="s">
        <v>40</v>
      </c>
      <c r="AC119" s="27">
        <v>8.61</v>
      </c>
      <c r="AD119" s="51"/>
      <c r="AE119" s="51"/>
      <c r="AF119" s="51"/>
      <c r="AG119" s="51"/>
      <c r="AH119" s="51"/>
      <c r="AI119" s="51"/>
      <c r="AJ119" s="53"/>
      <c r="AK119" s="57"/>
      <c r="AL119" s="51"/>
      <c r="AM119" s="51"/>
      <c r="AN119" s="51"/>
      <c r="AO119" s="51"/>
      <c r="AP119" s="51"/>
      <c r="AQ119" s="51"/>
      <c r="AR119" s="55"/>
      <c r="AS119" s="55"/>
      <c r="AT119" s="55"/>
      <c r="AU119" s="55"/>
    </row>
    <row r="120" spans="1:47" ht="45">
      <c r="A120" s="17">
        <v>97</v>
      </c>
      <c r="B120" s="18" t="s">
        <v>136</v>
      </c>
      <c r="C120" s="19">
        <v>4229.42</v>
      </c>
      <c r="D120" s="19">
        <v>3179.77</v>
      </c>
      <c r="E120" s="19">
        <v>6867.4800000000005</v>
      </c>
      <c r="F120" s="19">
        <v>6713.59</v>
      </c>
      <c r="G120" s="19">
        <v>-172.71000000000004</v>
      </c>
      <c r="H120" s="19">
        <v>863.51</v>
      </c>
      <c r="I120" s="19">
        <v>130.38</v>
      </c>
      <c r="J120" s="20">
        <v>131.26999999999998</v>
      </c>
      <c r="K120" s="12">
        <f t="shared" si="2"/>
        <v>11054.570000000002</v>
      </c>
      <c r="L120" s="21">
        <f t="shared" si="2"/>
        <v>10888.140000000001</v>
      </c>
      <c r="M120" s="19">
        <v>130.38</v>
      </c>
      <c r="N120" s="19">
        <v>138.01</v>
      </c>
      <c r="O120" s="19">
        <v>130.38</v>
      </c>
      <c r="P120" s="19">
        <v>142.18</v>
      </c>
      <c r="Q120" s="12"/>
      <c r="R120" s="12"/>
      <c r="S120" s="12"/>
      <c r="T120" s="14"/>
      <c r="U120" s="12">
        <v>3104.1</v>
      </c>
      <c r="V120" s="12"/>
      <c r="W120" s="12"/>
      <c r="X120" s="12"/>
      <c r="Y120" s="12"/>
      <c r="Z120" s="12"/>
      <c r="AA120" s="17">
        <f t="shared" si="3"/>
        <v>8064.230000000001</v>
      </c>
      <c r="AB120" s="14"/>
      <c r="AC120" s="22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26" t="s">
        <v>51</v>
      </c>
      <c r="AS120" s="26">
        <v>0.52</v>
      </c>
      <c r="AT120" s="24"/>
      <c r="AU120" s="24"/>
    </row>
    <row r="121" spans="1:47" ht="33.75">
      <c r="A121" s="17">
        <v>98</v>
      </c>
      <c r="B121" s="18" t="s">
        <v>137</v>
      </c>
      <c r="C121" s="19">
        <v>3426.74</v>
      </c>
      <c r="D121" s="19">
        <v>0</v>
      </c>
      <c r="E121" s="19">
        <v>7547.700000000001</v>
      </c>
      <c r="F121" s="19">
        <v>100.42999999999999</v>
      </c>
      <c r="G121" s="19">
        <v>4200.9</v>
      </c>
      <c r="H121" s="19">
        <v>2115.52</v>
      </c>
      <c r="I121" s="19">
        <v>904.8</v>
      </c>
      <c r="J121" s="20">
        <v>915.14</v>
      </c>
      <c r="K121" s="12">
        <f t="shared" si="2"/>
        <v>16080.14</v>
      </c>
      <c r="L121" s="21">
        <f t="shared" si="2"/>
        <v>3131.0899999999997</v>
      </c>
      <c r="M121" s="19">
        <v>904.8</v>
      </c>
      <c r="N121" s="19">
        <v>570.47</v>
      </c>
      <c r="O121" s="19">
        <v>749.46</v>
      </c>
      <c r="P121" s="19">
        <v>370.84</v>
      </c>
      <c r="Q121" s="12"/>
      <c r="R121" s="12"/>
      <c r="S121" s="12">
        <v>6963.5</v>
      </c>
      <c r="T121" s="14"/>
      <c r="U121" s="12">
        <v>13326.94</v>
      </c>
      <c r="V121" s="12"/>
      <c r="W121" s="12"/>
      <c r="X121" s="12"/>
      <c r="Y121" s="12"/>
      <c r="Z121" s="12"/>
      <c r="AA121" s="17">
        <f t="shared" si="3"/>
        <v>-16218.04</v>
      </c>
      <c r="AB121" s="26" t="s">
        <v>40</v>
      </c>
      <c r="AC121" s="27">
        <v>5.2</v>
      </c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24"/>
      <c r="AS121" s="24"/>
      <c r="AT121" s="24"/>
      <c r="AU121" s="24"/>
    </row>
    <row r="122" spans="1:47" ht="33.75">
      <c r="A122" s="17">
        <v>99</v>
      </c>
      <c r="B122" s="18" t="s">
        <v>138</v>
      </c>
      <c r="C122" s="19">
        <v>8415.759999999998</v>
      </c>
      <c r="D122" s="19">
        <v>2961.79</v>
      </c>
      <c r="E122" s="19">
        <v>17855.920000000002</v>
      </c>
      <c r="F122" s="19">
        <v>3827.5299999999997</v>
      </c>
      <c r="G122" s="19">
        <v>2039.8100000000002</v>
      </c>
      <c r="H122" s="19">
        <v>4820.139999999999</v>
      </c>
      <c r="I122" s="19">
        <v>651.9000000000001</v>
      </c>
      <c r="J122" s="20">
        <v>1489.08</v>
      </c>
      <c r="K122" s="12">
        <f t="shared" si="2"/>
        <v>28963.390000000003</v>
      </c>
      <c r="L122" s="21">
        <f t="shared" si="2"/>
        <v>13098.539999999999</v>
      </c>
      <c r="M122" s="19">
        <v>651.9000000000001</v>
      </c>
      <c r="N122" s="19">
        <v>611.87</v>
      </c>
      <c r="O122" s="19">
        <v>651.9000000000001</v>
      </c>
      <c r="P122" s="19">
        <v>130.26</v>
      </c>
      <c r="Q122" s="12"/>
      <c r="R122" s="12"/>
      <c r="S122" s="12">
        <v>6773.5</v>
      </c>
      <c r="T122" s="14"/>
      <c r="U122" s="12">
        <v>8484.54</v>
      </c>
      <c r="V122" s="12"/>
      <c r="W122" s="12"/>
      <c r="X122" s="12"/>
      <c r="Y122" s="12"/>
      <c r="Z122" s="12"/>
      <c r="AA122" s="17">
        <f t="shared" si="3"/>
        <v>-1417.3700000000008</v>
      </c>
      <c r="AB122" s="26" t="s">
        <v>40</v>
      </c>
      <c r="AC122" s="27">
        <v>5.2</v>
      </c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24"/>
      <c r="AS122" s="24"/>
      <c r="AT122" s="24"/>
      <c r="AU122" s="24"/>
    </row>
    <row r="123" spans="1:47" ht="33.75">
      <c r="A123" s="17">
        <v>100</v>
      </c>
      <c r="B123" s="18" t="s">
        <v>139</v>
      </c>
      <c r="C123" s="19">
        <v>3939.59</v>
      </c>
      <c r="D123" s="19">
        <v>1191.5600000000002</v>
      </c>
      <c r="E123" s="19">
        <v>3986.8399999999997</v>
      </c>
      <c r="F123" s="19">
        <v>2952.3500000000004</v>
      </c>
      <c r="G123" s="19">
        <v>1496.4599999999998</v>
      </c>
      <c r="H123" s="19">
        <v>881.3800000000001</v>
      </c>
      <c r="I123" s="19">
        <v>1235.6999999999998</v>
      </c>
      <c r="J123" s="20">
        <v>770.71</v>
      </c>
      <c r="K123" s="12">
        <f t="shared" si="2"/>
        <v>10658.59</v>
      </c>
      <c r="L123" s="21">
        <f t="shared" si="2"/>
        <v>5796.000000000001</v>
      </c>
      <c r="M123" s="19">
        <v>1235.6999999999998</v>
      </c>
      <c r="N123" s="19">
        <v>1145.54</v>
      </c>
      <c r="O123" s="19">
        <v>492.65</v>
      </c>
      <c r="P123" s="19">
        <v>728.01</v>
      </c>
      <c r="Q123" s="12"/>
      <c r="R123" s="12"/>
      <c r="S123" s="12">
        <v>7153.5</v>
      </c>
      <c r="T123" s="14"/>
      <c r="U123" s="12">
        <v>12002.52</v>
      </c>
      <c r="V123" s="12"/>
      <c r="W123" s="12"/>
      <c r="X123" s="12"/>
      <c r="Y123" s="12"/>
      <c r="Z123" s="12"/>
      <c r="AA123" s="17">
        <f t="shared" si="3"/>
        <v>-11486.47</v>
      </c>
      <c r="AB123" s="26" t="s">
        <v>40</v>
      </c>
      <c r="AC123" s="27">
        <v>5.2</v>
      </c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24"/>
      <c r="AS123" s="24"/>
      <c r="AT123" s="24"/>
      <c r="AU123" s="24"/>
    </row>
    <row r="124" spans="1:47" ht="45">
      <c r="A124" s="17">
        <v>101</v>
      </c>
      <c r="B124" s="18" t="s">
        <v>140</v>
      </c>
      <c r="C124" s="19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20">
        <v>0</v>
      </c>
      <c r="K124" s="12">
        <f t="shared" si="2"/>
        <v>0</v>
      </c>
      <c r="L124" s="21">
        <f t="shared" si="2"/>
        <v>0</v>
      </c>
      <c r="M124" s="19">
        <v>0</v>
      </c>
      <c r="N124" s="19">
        <v>0</v>
      </c>
      <c r="O124" s="19">
        <v>0</v>
      </c>
      <c r="P124" s="19">
        <v>0</v>
      </c>
      <c r="Q124" s="12"/>
      <c r="R124" s="12"/>
      <c r="S124" s="12"/>
      <c r="T124" s="14"/>
      <c r="U124" s="12"/>
      <c r="V124" s="12"/>
      <c r="W124" s="12"/>
      <c r="X124" s="12"/>
      <c r="Y124" s="12"/>
      <c r="Z124" s="12"/>
      <c r="AA124" s="17">
        <f t="shared" si="3"/>
        <v>0</v>
      </c>
      <c r="AB124" s="14"/>
      <c r="AC124" s="22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26" t="s">
        <v>51</v>
      </c>
      <c r="AS124" s="26">
        <v>0.26</v>
      </c>
      <c r="AT124" s="24"/>
      <c r="AU124" s="24"/>
    </row>
    <row r="125" spans="1:47" ht="45">
      <c r="A125" s="17">
        <v>102</v>
      </c>
      <c r="B125" s="18" t="s">
        <v>141</v>
      </c>
      <c r="C125" s="19">
        <v>396.56</v>
      </c>
      <c r="D125" s="19">
        <v>253.63</v>
      </c>
      <c r="E125" s="19">
        <v>831</v>
      </c>
      <c r="F125" s="19">
        <v>635.76</v>
      </c>
      <c r="G125" s="19">
        <v>0</v>
      </c>
      <c r="H125" s="19">
        <v>164.58</v>
      </c>
      <c r="I125" s="19">
        <v>0</v>
      </c>
      <c r="J125" s="20">
        <v>1.75</v>
      </c>
      <c r="K125" s="12">
        <f t="shared" si="2"/>
        <v>1227.56</v>
      </c>
      <c r="L125" s="21">
        <f t="shared" si="2"/>
        <v>1055.72</v>
      </c>
      <c r="M125" s="19">
        <v>0</v>
      </c>
      <c r="N125" s="19">
        <v>6.0200000000000005</v>
      </c>
      <c r="O125" s="19">
        <v>0</v>
      </c>
      <c r="P125" s="19">
        <v>3.3400000000000003</v>
      </c>
      <c r="Q125" s="12"/>
      <c r="R125" s="12"/>
      <c r="S125" s="12"/>
      <c r="T125" s="14"/>
      <c r="U125" s="12"/>
      <c r="V125" s="12"/>
      <c r="W125" s="12"/>
      <c r="X125" s="12"/>
      <c r="Y125" s="12"/>
      <c r="Z125" s="12"/>
      <c r="AA125" s="17">
        <f t="shared" si="3"/>
        <v>1065.08</v>
      </c>
      <c r="AB125" s="14"/>
      <c r="AC125" s="22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26" t="s">
        <v>51</v>
      </c>
      <c r="AS125" s="26">
        <v>0.26</v>
      </c>
      <c r="AT125" s="24"/>
      <c r="AU125" s="24"/>
    </row>
    <row r="126" spans="1:47" ht="56.25">
      <c r="A126" s="17">
        <v>103</v>
      </c>
      <c r="B126" s="18" t="s">
        <v>142</v>
      </c>
      <c r="C126" s="19">
        <v>707.8599999999999</v>
      </c>
      <c r="D126" s="19">
        <v>463.16999999999996</v>
      </c>
      <c r="E126" s="19">
        <v>1317.7800000000002</v>
      </c>
      <c r="F126" s="19">
        <v>1342.8399999999997</v>
      </c>
      <c r="G126" s="19">
        <v>699.9300000000001</v>
      </c>
      <c r="H126" s="19">
        <v>686.25</v>
      </c>
      <c r="I126" s="19">
        <v>233.31</v>
      </c>
      <c r="J126" s="20">
        <v>233.31</v>
      </c>
      <c r="K126" s="12">
        <f t="shared" si="2"/>
        <v>2958.88</v>
      </c>
      <c r="L126" s="21">
        <f t="shared" si="2"/>
        <v>2725.5699999999997</v>
      </c>
      <c r="M126" s="19">
        <v>233.31</v>
      </c>
      <c r="N126" s="19">
        <v>233.31</v>
      </c>
      <c r="O126" s="19">
        <v>233.31</v>
      </c>
      <c r="P126" s="19">
        <v>233.31</v>
      </c>
      <c r="Q126" s="12"/>
      <c r="R126" s="12"/>
      <c r="S126" s="12"/>
      <c r="T126" s="14"/>
      <c r="U126" s="12"/>
      <c r="V126" s="12"/>
      <c r="W126" s="12"/>
      <c r="X126" s="12"/>
      <c r="Y126" s="12"/>
      <c r="Z126" s="12">
        <v>799</v>
      </c>
      <c r="AA126" s="17">
        <f t="shared" si="3"/>
        <v>2393.1899999999996</v>
      </c>
      <c r="AB126" s="14"/>
      <c r="AC126" s="22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26" t="s">
        <v>45</v>
      </c>
      <c r="AS126" s="28">
        <v>25</v>
      </c>
      <c r="AT126" s="24"/>
      <c r="AU126" s="24"/>
    </row>
    <row r="127" spans="1:47" ht="33.75">
      <c r="A127" s="17">
        <v>104</v>
      </c>
      <c r="B127" s="18" t="s">
        <v>143</v>
      </c>
      <c r="C127" s="19">
        <v>1560.47</v>
      </c>
      <c r="D127" s="19">
        <v>529.5200000000001</v>
      </c>
      <c r="E127" s="19">
        <v>1691.5200000000002</v>
      </c>
      <c r="F127" s="19">
        <v>126.67</v>
      </c>
      <c r="G127" s="19">
        <v>583.76</v>
      </c>
      <c r="H127" s="19">
        <v>8.23</v>
      </c>
      <c r="I127" s="19">
        <v>323</v>
      </c>
      <c r="J127" s="20">
        <v>184.39</v>
      </c>
      <c r="K127" s="12">
        <f t="shared" si="2"/>
        <v>4158.75</v>
      </c>
      <c r="L127" s="21">
        <f t="shared" si="2"/>
        <v>848.8100000000001</v>
      </c>
      <c r="M127" s="19">
        <v>323</v>
      </c>
      <c r="N127" s="19">
        <v>192.62</v>
      </c>
      <c r="O127" s="19">
        <v>323</v>
      </c>
      <c r="P127" s="19">
        <v>192.62</v>
      </c>
      <c r="Q127" s="12"/>
      <c r="R127" s="12"/>
      <c r="S127" s="12"/>
      <c r="T127" s="14"/>
      <c r="U127" s="12"/>
      <c r="V127" s="12"/>
      <c r="W127" s="12"/>
      <c r="X127" s="12"/>
      <c r="Y127" s="12">
        <v>495</v>
      </c>
      <c r="Z127" s="12"/>
      <c r="AA127" s="17">
        <f t="shared" si="3"/>
        <v>739.0500000000002</v>
      </c>
      <c r="AB127" s="14"/>
      <c r="AC127" s="22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26" t="s">
        <v>84</v>
      </c>
      <c r="AS127" s="28">
        <v>0.5</v>
      </c>
      <c r="AT127" s="24"/>
      <c r="AU127" s="24"/>
    </row>
    <row r="128" spans="1:47" ht="33.75">
      <c r="A128" s="17">
        <v>105</v>
      </c>
      <c r="B128" s="18" t="s">
        <v>144</v>
      </c>
      <c r="C128" s="19">
        <v>1588.21</v>
      </c>
      <c r="D128" s="19">
        <v>1305.75</v>
      </c>
      <c r="E128" s="19">
        <v>3382.82</v>
      </c>
      <c r="F128" s="19">
        <v>3103.27</v>
      </c>
      <c r="G128" s="19">
        <v>782.31</v>
      </c>
      <c r="H128" s="19">
        <v>1083.55</v>
      </c>
      <c r="I128" s="19">
        <v>260.77</v>
      </c>
      <c r="J128" s="20">
        <v>260.77</v>
      </c>
      <c r="K128" s="12">
        <f t="shared" si="2"/>
        <v>6014.110000000001</v>
      </c>
      <c r="L128" s="21">
        <f t="shared" si="2"/>
        <v>5753.34</v>
      </c>
      <c r="M128" s="19">
        <v>517.6</v>
      </c>
      <c r="N128" s="19">
        <v>260.77</v>
      </c>
      <c r="O128" s="19">
        <v>453.39</v>
      </c>
      <c r="P128" s="19">
        <v>324.98</v>
      </c>
      <c r="Q128" s="12"/>
      <c r="R128" s="12"/>
      <c r="S128" s="12"/>
      <c r="T128" s="14"/>
      <c r="U128" s="12"/>
      <c r="V128" s="12"/>
      <c r="W128" s="12"/>
      <c r="X128" s="12"/>
      <c r="Y128" s="12">
        <v>343</v>
      </c>
      <c r="Z128" s="12"/>
      <c r="AA128" s="17">
        <f t="shared" si="3"/>
        <v>5996.09</v>
      </c>
      <c r="AB128" s="14"/>
      <c r="AC128" s="22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26" t="s">
        <v>84</v>
      </c>
      <c r="AS128" s="28">
        <v>0.5</v>
      </c>
      <c r="AT128" s="24"/>
      <c r="AU128" s="24"/>
    </row>
    <row r="129" spans="1:47" ht="33.75">
      <c r="A129" s="17">
        <v>106</v>
      </c>
      <c r="B129" s="18" t="s">
        <v>145</v>
      </c>
      <c r="C129" s="19">
        <v>0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20">
        <v>0</v>
      </c>
      <c r="K129" s="12">
        <f t="shared" si="2"/>
        <v>0</v>
      </c>
      <c r="L129" s="21">
        <f t="shared" si="2"/>
        <v>0</v>
      </c>
      <c r="M129" s="19">
        <v>0</v>
      </c>
      <c r="N129" s="19">
        <v>0</v>
      </c>
      <c r="O129" s="19">
        <v>0</v>
      </c>
      <c r="P129" s="19">
        <v>0</v>
      </c>
      <c r="Q129" s="12"/>
      <c r="R129" s="12"/>
      <c r="S129" s="12"/>
      <c r="T129" s="14"/>
      <c r="U129" s="12"/>
      <c r="V129" s="12"/>
      <c r="W129" s="12"/>
      <c r="X129" s="12"/>
      <c r="Y129" s="12"/>
      <c r="Z129" s="12"/>
      <c r="AA129" s="17">
        <f t="shared" si="3"/>
        <v>0</v>
      </c>
      <c r="AB129" s="14"/>
      <c r="AC129" s="22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26" t="s">
        <v>84</v>
      </c>
      <c r="AS129" s="28">
        <v>0.5</v>
      </c>
      <c r="AT129" s="24"/>
      <c r="AU129" s="24"/>
    </row>
    <row r="130" spans="1:47" ht="33.75">
      <c r="A130" s="17">
        <v>107</v>
      </c>
      <c r="B130" s="18" t="s">
        <v>146</v>
      </c>
      <c r="C130" s="19">
        <v>2460.75</v>
      </c>
      <c r="D130" s="19">
        <v>1020.92</v>
      </c>
      <c r="E130" s="19">
        <v>2536.01</v>
      </c>
      <c r="F130" s="19">
        <v>463.36</v>
      </c>
      <c r="G130" s="19">
        <v>0</v>
      </c>
      <c r="H130" s="19">
        <v>0</v>
      </c>
      <c r="I130" s="19">
        <v>0</v>
      </c>
      <c r="J130" s="20">
        <v>0</v>
      </c>
      <c r="K130" s="12">
        <f t="shared" si="2"/>
        <v>4996.76</v>
      </c>
      <c r="L130" s="21">
        <f t="shared" si="2"/>
        <v>1484.28</v>
      </c>
      <c r="M130" s="19">
        <v>0</v>
      </c>
      <c r="N130" s="19">
        <v>0</v>
      </c>
      <c r="O130" s="19">
        <v>0</v>
      </c>
      <c r="P130" s="19">
        <v>0</v>
      </c>
      <c r="Q130" s="12"/>
      <c r="R130" s="12"/>
      <c r="S130" s="12"/>
      <c r="T130" s="14"/>
      <c r="U130" s="12"/>
      <c r="V130" s="12"/>
      <c r="W130" s="12"/>
      <c r="X130" s="12"/>
      <c r="Y130" s="12"/>
      <c r="Z130" s="12"/>
      <c r="AA130" s="17">
        <f t="shared" si="3"/>
        <v>1484.28</v>
      </c>
      <c r="AB130" s="14"/>
      <c r="AC130" s="22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26" t="s">
        <v>84</v>
      </c>
      <c r="AS130" s="28">
        <v>0.5</v>
      </c>
      <c r="AT130" s="24"/>
      <c r="AU130" s="24"/>
    </row>
    <row r="131" spans="1:47" ht="33.75">
      <c r="A131" s="17">
        <v>108</v>
      </c>
      <c r="B131" s="18" t="s">
        <v>147</v>
      </c>
      <c r="C131" s="19">
        <v>1092.8</v>
      </c>
      <c r="D131" s="19">
        <v>923.3</v>
      </c>
      <c r="E131" s="19">
        <v>2034.4799999999998</v>
      </c>
      <c r="F131" s="19">
        <v>1866.23</v>
      </c>
      <c r="G131" s="19">
        <v>1080.6</v>
      </c>
      <c r="H131" s="19">
        <v>1058.15</v>
      </c>
      <c r="I131" s="19">
        <v>360.2</v>
      </c>
      <c r="J131" s="20">
        <v>360.2</v>
      </c>
      <c r="K131" s="12">
        <f t="shared" si="2"/>
        <v>4568.079999999999</v>
      </c>
      <c r="L131" s="21">
        <f t="shared" si="2"/>
        <v>4207.88</v>
      </c>
      <c r="M131" s="19">
        <v>360.2</v>
      </c>
      <c r="N131" s="19">
        <v>360.2</v>
      </c>
      <c r="O131" s="19">
        <v>360.2</v>
      </c>
      <c r="P131" s="19">
        <v>720.47</v>
      </c>
      <c r="Q131" s="12"/>
      <c r="R131" s="12"/>
      <c r="S131" s="12"/>
      <c r="T131" s="14"/>
      <c r="U131" s="12"/>
      <c r="V131" s="12"/>
      <c r="W131" s="12"/>
      <c r="X131" s="12"/>
      <c r="Y131" s="12"/>
      <c r="Z131" s="12"/>
      <c r="AA131" s="17">
        <f t="shared" si="3"/>
        <v>5288.55</v>
      </c>
      <c r="AB131" s="14"/>
      <c r="AC131" s="22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26" t="s">
        <v>84</v>
      </c>
      <c r="AS131" s="28">
        <v>0.5</v>
      </c>
      <c r="AT131" s="24"/>
      <c r="AU131" s="24"/>
    </row>
    <row r="132" spans="1:47" ht="45">
      <c r="A132" s="17">
        <v>109</v>
      </c>
      <c r="B132" s="18" t="s">
        <v>148</v>
      </c>
      <c r="C132" s="19">
        <v>273.22999999999996</v>
      </c>
      <c r="D132" s="19">
        <v>230.85</v>
      </c>
      <c r="E132" s="19">
        <v>347.28</v>
      </c>
      <c r="F132" s="19">
        <v>389.65999999999997</v>
      </c>
      <c r="G132" s="19">
        <v>1080.6</v>
      </c>
      <c r="H132" s="19">
        <v>337.5</v>
      </c>
      <c r="I132" s="19">
        <v>191.72</v>
      </c>
      <c r="J132" s="20">
        <v>540.12</v>
      </c>
      <c r="K132" s="12">
        <f t="shared" si="2"/>
        <v>1892.83</v>
      </c>
      <c r="L132" s="21">
        <f t="shared" si="2"/>
        <v>1498.13</v>
      </c>
      <c r="M132" s="19">
        <v>0</v>
      </c>
      <c r="N132" s="19">
        <v>394.7</v>
      </c>
      <c r="O132" s="19">
        <v>0</v>
      </c>
      <c r="P132" s="19">
        <v>0</v>
      </c>
      <c r="Q132" s="12"/>
      <c r="R132" s="12"/>
      <c r="S132" s="12"/>
      <c r="T132" s="14"/>
      <c r="U132" s="12"/>
      <c r="V132" s="12"/>
      <c r="W132" s="12"/>
      <c r="X132" s="12"/>
      <c r="Y132" s="12"/>
      <c r="Z132" s="12">
        <f>707+286</f>
        <v>993</v>
      </c>
      <c r="AA132" s="17">
        <f t="shared" si="3"/>
        <v>899.8300000000002</v>
      </c>
      <c r="AB132" s="14"/>
      <c r="AC132" s="22"/>
      <c r="AD132" s="14"/>
      <c r="AE132" s="14"/>
      <c r="AF132" s="26" t="s">
        <v>40</v>
      </c>
      <c r="AG132" s="27">
        <v>1</v>
      </c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24"/>
      <c r="AS132" s="24"/>
      <c r="AT132" s="24"/>
      <c r="AU132" s="24"/>
    </row>
    <row r="133" spans="1:47" ht="45">
      <c r="A133" s="43">
        <v>110</v>
      </c>
      <c r="B133" s="45" t="s">
        <v>149</v>
      </c>
      <c r="C133" s="19">
        <v>3877.55</v>
      </c>
      <c r="D133" s="19">
        <v>1667.21</v>
      </c>
      <c r="E133" s="19">
        <v>10359.349999999999</v>
      </c>
      <c r="F133" s="19">
        <v>-94.65000000000003</v>
      </c>
      <c r="G133" s="19">
        <v>4125.8099999999995</v>
      </c>
      <c r="H133" s="19">
        <v>2137.69</v>
      </c>
      <c r="I133" s="19">
        <v>1770.6599999999999</v>
      </c>
      <c r="J133" s="20">
        <v>401.62</v>
      </c>
      <c r="K133" s="12">
        <f t="shared" si="2"/>
        <v>20133.37</v>
      </c>
      <c r="L133" s="21">
        <f t="shared" si="2"/>
        <v>4111.87</v>
      </c>
      <c r="M133" s="19">
        <v>1694.96</v>
      </c>
      <c r="N133" s="19">
        <v>577.44</v>
      </c>
      <c r="O133" s="19">
        <v>1341.67</v>
      </c>
      <c r="P133" s="19">
        <v>459.55999999999995</v>
      </c>
      <c r="Q133" s="12"/>
      <c r="R133" s="12"/>
      <c r="S133" s="12"/>
      <c r="T133" s="14"/>
      <c r="U133" s="12"/>
      <c r="V133" s="12"/>
      <c r="W133" s="12"/>
      <c r="X133" s="12"/>
      <c r="Y133" s="12"/>
      <c r="Z133" s="12"/>
      <c r="AA133" s="43">
        <f t="shared" si="3"/>
        <v>5148.869999999999</v>
      </c>
      <c r="AB133" s="26" t="s">
        <v>32</v>
      </c>
      <c r="AC133" s="22">
        <v>31.5</v>
      </c>
      <c r="AD133" s="50"/>
      <c r="AE133" s="50"/>
      <c r="AF133" s="52" t="s">
        <v>40</v>
      </c>
      <c r="AG133" s="56">
        <v>1</v>
      </c>
      <c r="AH133" s="50"/>
      <c r="AI133" s="50"/>
      <c r="AJ133" s="50"/>
      <c r="AK133" s="50"/>
      <c r="AL133" s="50"/>
      <c r="AM133" s="50"/>
      <c r="AN133" s="50"/>
      <c r="AO133" s="50"/>
      <c r="AP133" s="50"/>
      <c r="AQ133" s="50"/>
      <c r="AR133" s="54"/>
      <c r="AS133" s="54"/>
      <c r="AT133" s="54"/>
      <c r="AU133" s="54"/>
    </row>
    <row r="134" spans="1:47" ht="33.75">
      <c r="A134" s="44"/>
      <c r="B134" s="46"/>
      <c r="C134" s="19"/>
      <c r="D134" s="19"/>
      <c r="E134" s="19"/>
      <c r="F134" s="19"/>
      <c r="G134" s="19"/>
      <c r="H134" s="19"/>
      <c r="I134" s="19"/>
      <c r="J134" s="20"/>
      <c r="K134" s="12"/>
      <c r="L134" s="21"/>
      <c r="M134" s="19"/>
      <c r="N134" s="19"/>
      <c r="O134" s="19"/>
      <c r="P134" s="19"/>
      <c r="Q134" s="12"/>
      <c r="R134" s="12"/>
      <c r="S134" s="12"/>
      <c r="T134" s="14"/>
      <c r="U134" s="12"/>
      <c r="V134" s="12"/>
      <c r="W134" s="12"/>
      <c r="X134" s="12"/>
      <c r="Y134" s="12"/>
      <c r="Z134" s="12"/>
      <c r="AA134" s="44"/>
      <c r="AB134" s="26" t="s">
        <v>40</v>
      </c>
      <c r="AC134" s="27">
        <v>2.6</v>
      </c>
      <c r="AD134" s="51"/>
      <c r="AE134" s="51"/>
      <c r="AF134" s="53"/>
      <c r="AG134" s="57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5"/>
      <c r="AS134" s="55"/>
      <c r="AT134" s="55"/>
      <c r="AU134" s="55"/>
    </row>
    <row r="135" spans="1:47" ht="67.5">
      <c r="A135" s="17">
        <v>111</v>
      </c>
      <c r="B135" s="18" t="s">
        <v>150</v>
      </c>
      <c r="C135" s="19">
        <v>811.3100000000001</v>
      </c>
      <c r="D135" s="19">
        <v>75.57</v>
      </c>
      <c r="E135" s="19">
        <v>1502.7</v>
      </c>
      <c r="F135" s="19">
        <v>757.21</v>
      </c>
      <c r="G135" s="19">
        <v>798.1500000000001</v>
      </c>
      <c r="H135" s="19">
        <v>605.7</v>
      </c>
      <c r="I135" s="19">
        <v>266.05</v>
      </c>
      <c r="J135" s="20">
        <v>83.6</v>
      </c>
      <c r="K135" s="12">
        <f t="shared" si="2"/>
        <v>3378.2100000000005</v>
      </c>
      <c r="L135" s="21">
        <f t="shared" si="2"/>
        <v>1522.08</v>
      </c>
      <c r="M135" s="19">
        <v>266.05</v>
      </c>
      <c r="N135" s="19">
        <v>0</v>
      </c>
      <c r="O135" s="19">
        <v>266.05</v>
      </c>
      <c r="P135" s="19">
        <v>20.64</v>
      </c>
      <c r="Q135" s="12"/>
      <c r="R135" s="12"/>
      <c r="S135" s="12"/>
      <c r="T135" s="14"/>
      <c r="U135" s="12"/>
      <c r="V135" s="12"/>
      <c r="W135" s="12"/>
      <c r="X135" s="12"/>
      <c r="Y135" s="12"/>
      <c r="Z135" s="12"/>
      <c r="AA135" s="17">
        <f t="shared" si="3"/>
        <v>1542.72</v>
      </c>
      <c r="AB135" s="14"/>
      <c r="AC135" s="22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23" t="s">
        <v>29</v>
      </c>
      <c r="AO135" s="22">
        <v>3</v>
      </c>
      <c r="AP135" s="14"/>
      <c r="AQ135" s="14"/>
      <c r="AR135" s="24"/>
      <c r="AS135" s="24"/>
      <c r="AT135" s="24"/>
      <c r="AU135" s="24"/>
    </row>
    <row r="136" spans="1:47" ht="45">
      <c r="A136" s="17">
        <v>112</v>
      </c>
      <c r="B136" s="18" t="s">
        <v>151</v>
      </c>
      <c r="C136" s="19">
        <v>541.97</v>
      </c>
      <c r="D136" s="19">
        <v>339.33000000000004</v>
      </c>
      <c r="E136" s="19">
        <v>963.48</v>
      </c>
      <c r="F136" s="19">
        <v>684.8400000000001</v>
      </c>
      <c r="G136" s="19">
        <v>397.04999999999995</v>
      </c>
      <c r="H136" s="19">
        <v>389.28999999999996</v>
      </c>
      <c r="I136" s="19">
        <v>132.35</v>
      </c>
      <c r="J136" s="20">
        <v>132.35</v>
      </c>
      <c r="K136" s="12">
        <f t="shared" si="2"/>
        <v>2034.85</v>
      </c>
      <c r="L136" s="21">
        <f t="shared" si="2"/>
        <v>1545.81</v>
      </c>
      <c r="M136" s="19">
        <v>132.35</v>
      </c>
      <c r="N136" s="19">
        <v>132.46</v>
      </c>
      <c r="O136" s="19">
        <v>132.35</v>
      </c>
      <c r="P136" s="19">
        <v>264.59</v>
      </c>
      <c r="Q136" s="12"/>
      <c r="R136" s="12"/>
      <c r="S136" s="12"/>
      <c r="T136" s="14"/>
      <c r="U136" s="12"/>
      <c r="V136" s="12"/>
      <c r="W136" s="12"/>
      <c r="X136" s="12"/>
      <c r="Y136" s="12"/>
      <c r="Z136" s="12">
        <v>80</v>
      </c>
      <c r="AA136" s="17">
        <f t="shared" si="3"/>
        <v>1862.86</v>
      </c>
      <c r="AB136" s="14"/>
      <c r="AC136" s="22"/>
      <c r="AD136" s="14"/>
      <c r="AE136" s="14"/>
      <c r="AF136" s="26" t="s">
        <v>40</v>
      </c>
      <c r="AG136" s="27">
        <v>1</v>
      </c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24"/>
      <c r="AS136" s="24"/>
      <c r="AT136" s="24"/>
      <c r="AU136" s="24"/>
    </row>
    <row r="137" spans="1:47" ht="45">
      <c r="A137" s="17">
        <v>113</v>
      </c>
      <c r="B137" s="18" t="s">
        <v>152</v>
      </c>
      <c r="C137" s="19">
        <v>273.22999999999996</v>
      </c>
      <c r="D137" s="19">
        <v>0</v>
      </c>
      <c r="E137" s="19">
        <v>508.61999999999995</v>
      </c>
      <c r="F137" s="19">
        <v>45.63</v>
      </c>
      <c r="G137" s="19">
        <v>270.15</v>
      </c>
      <c r="H137" s="19">
        <v>0</v>
      </c>
      <c r="I137" s="19">
        <v>90.05</v>
      </c>
      <c r="J137" s="20">
        <v>0</v>
      </c>
      <c r="K137" s="12">
        <f t="shared" si="2"/>
        <v>1142.05</v>
      </c>
      <c r="L137" s="21">
        <f t="shared" si="2"/>
        <v>45.63</v>
      </c>
      <c r="M137" s="19">
        <v>270.15</v>
      </c>
      <c r="N137" s="19">
        <v>0</v>
      </c>
      <c r="O137" s="19">
        <v>270.15</v>
      </c>
      <c r="P137" s="19">
        <v>180.1</v>
      </c>
      <c r="Q137" s="12"/>
      <c r="R137" s="12"/>
      <c r="S137" s="12"/>
      <c r="T137" s="14"/>
      <c r="U137" s="12"/>
      <c r="V137" s="12"/>
      <c r="W137" s="12"/>
      <c r="X137" s="12"/>
      <c r="Y137" s="12"/>
      <c r="Z137" s="12"/>
      <c r="AA137" s="17">
        <f t="shared" si="3"/>
        <v>225.73</v>
      </c>
      <c r="AB137" s="14"/>
      <c r="AC137" s="22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26" t="s">
        <v>51</v>
      </c>
      <c r="AS137" s="26">
        <v>0.78</v>
      </c>
      <c r="AT137" s="24"/>
      <c r="AU137" s="24"/>
    </row>
    <row r="138" spans="1:47" ht="56.25">
      <c r="A138" s="17">
        <v>114</v>
      </c>
      <c r="B138" s="18" t="s">
        <v>153</v>
      </c>
      <c r="C138" s="19">
        <v>3259.6299999999997</v>
      </c>
      <c r="D138" s="19">
        <v>1821.02</v>
      </c>
      <c r="E138" s="19">
        <v>6792.54</v>
      </c>
      <c r="F138" s="19">
        <v>4444.25</v>
      </c>
      <c r="G138" s="19">
        <v>3494.5200000000004</v>
      </c>
      <c r="H138" s="19">
        <v>2991.55</v>
      </c>
      <c r="I138" s="19">
        <v>999.26</v>
      </c>
      <c r="J138" s="20">
        <v>783.33</v>
      </c>
      <c r="K138" s="12">
        <f t="shared" si="2"/>
        <v>14545.95</v>
      </c>
      <c r="L138" s="21">
        <f t="shared" si="2"/>
        <v>10040.15</v>
      </c>
      <c r="M138" s="19">
        <v>990.55</v>
      </c>
      <c r="N138" s="19">
        <v>720.66</v>
      </c>
      <c r="O138" s="19">
        <v>990.55</v>
      </c>
      <c r="P138" s="19">
        <v>540.26</v>
      </c>
      <c r="Q138" s="12"/>
      <c r="R138" s="12"/>
      <c r="S138" s="12"/>
      <c r="T138" s="14"/>
      <c r="U138" s="12"/>
      <c r="V138" s="12"/>
      <c r="W138" s="12"/>
      <c r="X138" s="12"/>
      <c r="Y138" s="12"/>
      <c r="Z138" s="12"/>
      <c r="AA138" s="17">
        <f t="shared" si="3"/>
        <v>11301.07</v>
      </c>
      <c r="AB138" s="14"/>
      <c r="AC138" s="22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26" t="s">
        <v>45</v>
      </c>
      <c r="AS138" s="28">
        <v>25</v>
      </c>
      <c r="AT138" s="24"/>
      <c r="AU138" s="24"/>
    </row>
    <row r="139" spans="1:47" ht="33.75">
      <c r="A139" s="17">
        <v>115</v>
      </c>
      <c r="B139" s="18" t="s">
        <v>154</v>
      </c>
      <c r="C139" s="19">
        <v>1586.08</v>
      </c>
      <c r="D139" s="19">
        <v>1304.56</v>
      </c>
      <c r="E139" s="19">
        <v>2119.26</v>
      </c>
      <c r="F139" s="19">
        <v>2118.86</v>
      </c>
      <c r="G139" s="19">
        <v>838.9000000000001</v>
      </c>
      <c r="H139" s="19">
        <v>286.15</v>
      </c>
      <c r="I139" s="19">
        <v>242.33</v>
      </c>
      <c r="J139" s="20">
        <v>834.68</v>
      </c>
      <c r="K139" s="12">
        <f t="shared" si="2"/>
        <v>4786.57</v>
      </c>
      <c r="L139" s="21">
        <f t="shared" si="2"/>
        <v>4544.25</v>
      </c>
      <c r="M139" s="19">
        <v>0</v>
      </c>
      <c r="N139" s="19">
        <v>242.32</v>
      </c>
      <c r="O139" s="19">
        <v>0</v>
      </c>
      <c r="P139" s="19">
        <v>0</v>
      </c>
      <c r="Q139" s="12"/>
      <c r="R139" s="12"/>
      <c r="S139" s="12"/>
      <c r="T139" s="14"/>
      <c r="U139" s="12"/>
      <c r="V139" s="12"/>
      <c r="W139" s="12"/>
      <c r="X139" s="12"/>
      <c r="Y139" s="12">
        <v>196</v>
      </c>
      <c r="Z139" s="12">
        <v>649</v>
      </c>
      <c r="AA139" s="17">
        <f t="shared" si="3"/>
        <v>3941.5699999999997</v>
      </c>
      <c r="AB139" s="14"/>
      <c r="AC139" s="22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26" t="s">
        <v>84</v>
      </c>
      <c r="AS139" s="28">
        <v>0.5</v>
      </c>
      <c r="AT139" s="24"/>
      <c r="AU139" s="24"/>
    </row>
    <row r="140" spans="1:47" ht="67.5">
      <c r="A140" s="17">
        <v>116</v>
      </c>
      <c r="B140" s="18" t="s">
        <v>155</v>
      </c>
      <c r="C140" s="19">
        <v>4064.97</v>
      </c>
      <c r="D140" s="19">
        <v>1424.0100000000002</v>
      </c>
      <c r="E140" s="19">
        <v>5074.56</v>
      </c>
      <c r="F140" s="19">
        <v>1343.38</v>
      </c>
      <c r="G140" s="19">
        <v>1173.42</v>
      </c>
      <c r="H140" s="19">
        <v>537.2</v>
      </c>
      <c r="I140" s="19">
        <v>391.14</v>
      </c>
      <c r="J140" s="20">
        <v>187.81</v>
      </c>
      <c r="K140" s="12">
        <f t="shared" si="2"/>
        <v>10704.09</v>
      </c>
      <c r="L140" s="21">
        <f t="shared" si="2"/>
        <v>3492.4</v>
      </c>
      <c r="M140" s="19">
        <v>391.14</v>
      </c>
      <c r="N140" s="19">
        <v>770.48</v>
      </c>
      <c r="O140" s="19">
        <v>391.14</v>
      </c>
      <c r="P140" s="19">
        <v>144.28</v>
      </c>
      <c r="Q140" s="12"/>
      <c r="R140" s="12"/>
      <c r="S140" s="12"/>
      <c r="T140" s="14"/>
      <c r="U140" s="12"/>
      <c r="V140" s="12"/>
      <c r="W140" s="12"/>
      <c r="X140" s="12"/>
      <c r="Y140" s="12">
        <v>196</v>
      </c>
      <c r="Z140" s="12"/>
      <c r="AA140" s="17">
        <f t="shared" si="3"/>
        <v>4211.16</v>
      </c>
      <c r="AB140" s="14"/>
      <c r="AC140" s="22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23" t="s">
        <v>29</v>
      </c>
      <c r="AO140" s="22">
        <v>3</v>
      </c>
      <c r="AP140" s="14"/>
      <c r="AQ140" s="14"/>
      <c r="AR140" s="24"/>
      <c r="AS140" s="24"/>
      <c r="AT140" s="24"/>
      <c r="AU140" s="24"/>
    </row>
    <row r="141" spans="1:47" ht="33.75">
      <c r="A141" s="17">
        <v>117</v>
      </c>
      <c r="B141" s="18" t="s">
        <v>156</v>
      </c>
      <c r="C141" s="19">
        <v>0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20">
        <v>0</v>
      </c>
      <c r="K141" s="12">
        <f t="shared" si="2"/>
        <v>0</v>
      </c>
      <c r="L141" s="21">
        <f t="shared" si="2"/>
        <v>0</v>
      </c>
      <c r="M141" s="19">
        <v>0</v>
      </c>
      <c r="N141" s="19">
        <v>0</v>
      </c>
      <c r="O141" s="19">
        <v>0</v>
      </c>
      <c r="P141" s="19">
        <v>0</v>
      </c>
      <c r="Q141" s="12"/>
      <c r="R141" s="12"/>
      <c r="S141" s="12"/>
      <c r="T141" s="14"/>
      <c r="U141" s="12"/>
      <c r="V141" s="12"/>
      <c r="W141" s="12"/>
      <c r="X141" s="12"/>
      <c r="Y141" s="12"/>
      <c r="Z141" s="12"/>
      <c r="AA141" s="17">
        <f t="shared" si="3"/>
        <v>0</v>
      </c>
      <c r="AB141" s="14"/>
      <c r="AC141" s="22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26" t="s">
        <v>84</v>
      </c>
      <c r="AS141" s="28">
        <v>0.5</v>
      </c>
      <c r="AT141" s="24"/>
      <c r="AU141" s="24"/>
    </row>
    <row r="142" spans="1:47" ht="33.75">
      <c r="A142" s="17">
        <v>118</v>
      </c>
      <c r="B142" s="18" t="s">
        <v>157</v>
      </c>
      <c r="C142" s="19">
        <v>1022.16</v>
      </c>
      <c r="D142" s="19">
        <v>672.51</v>
      </c>
      <c r="E142" s="19">
        <v>0</v>
      </c>
      <c r="F142" s="19">
        <v>122.85999999999999</v>
      </c>
      <c r="G142" s="19">
        <v>0</v>
      </c>
      <c r="H142" s="19">
        <v>226.79</v>
      </c>
      <c r="I142" s="19">
        <v>66.17</v>
      </c>
      <c r="J142" s="20">
        <v>0</v>
      </c>
      <c r="K142" s="12">
        <f t="shared" si="2"/>
        <v>1088.33</v>
      </c>
      <c r="L142" s="21">
        <f t="shared" si="2"/>
        <v>1022.16</v>
      </c>
      <c r="M142" s="19">
        <v>647.98</v>
      </c>
      <c r="N142" s="19">
        <v>66.17</v>
      </c>
      <c r="O142" s="19">
        <v>647.98</v>
      </c>
      <c r="P142" s="19">
        <v>328.59000000000003</v>
      </c>
      <c r="Q142" s="12"/>
      <c r="R142" s="12"/>
      <c r="S142" s="12"/>
      <c r="T142" s="14"/>
      <c r="U142" s="12"/>
      <c r="V142" s="12"/>
      <c r="W142" s="12"/>
      <c r="X142" s="12"/>
      <c r="Y142" s="12"/>
      <c r="Z142" s="12">
        <v>832</v>
      </c>
      <c r="AA142" s="17">
        <f t="shared" si="3"/>
        <v>584.9200000000001</v>
      </c>
      <c r="AB142" s="26" t="s">
        <v>40</v>
      </c>
      <c r="AC142" s="27">
        <v>5.2</v>
      </c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24"/>
      <c r="AS142" s="24"/>
      <c r="AT142" s="24"/>
      <c r="AU142" s="24"/>
    </row>
    <row r="143" spans="1:47" ht="33.75">
      <c r="A143" s="17">
        <v>119</v>
      </c>
      <c r="B143" s="18" t="s">
        <v>158</v>
      </c>
      <c r="C143" s="19">
        <v>6131.300000000001</v>
      </c>
      <c r="D143" s="19">
        <v>1269.03</v>
      </c>
      <c r="E143" s="19">
        <v>14170.509999999998</v>
      </c>
      <c r="F143" s="19">
        <v>5165.07</v>
      </c>
      <c r="G143" s="19">
        <v>3257.5699999999997</v>
      </c>
      <c r="H143" s="19">
        <v>2852.2599999999998</v>
      </c>
      <c r="I143" s="19">
        <v>1171.47</v>
      </c>
      <c r="J143" s="20">
        <v>741.32</v>
      </c>
      <c r="K143" s="12">
        <f t="shared" si="2"/>
        <v>24730.85</v>
      </c>
      <c r="L143" s="21">
        <f t="shared" si="2"/>
        <v>10027.679999999998</v>
      </c>
      <c r="M143" s="19">
        <v>972.95</v>
      </c>
      <c r="N143" s="19">
        <v>638.92</v>
      </c>
      <c r="O143" s="19">
        <v>587.69</v>
      </c>
      <c r="P143" s="19">
        <v>875.62</v>
      </c>
      <c r="Q143" s="12"/>
      <c r="R143" s="12"/>
      <c r="S143" s="12"/>
      <c r="T143" s="14"/>
      <c r="U143" s="12"/>
      <c r="V143" s="12"/>
      <c r="W143" s="12"/>
      <c r="X143" s="12"/>
      <c r="Y143" s="12">
        <v>1298</v>
      </c>
      <c r="Z143" s="12"/>
      <c r="AA143" s="17">
        <f t="shared" si="3"/>
        <v>10244.22</v>
      </c>
      <c r="AB143" s="14"/>
      <c r="AC143" s="22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26" t="s">
        <v>84</v>
      </c>
      <c r="AS143" s="28">
        <v>0.5</v>
      </c>
      <c r="AT143" s="24"/>
      <c r="AU143" s="24"/>
    </row>
    <row r="144" spans="1:47" ht="67.5">
      <c r="A144" s="17">
        <v>120</v>
      </c>
      <c r="B144" s="18" t="s">
        <v>159</v>
      </c>
      <c r="C144" s="19">
        <v>6549.09</v>
      </c>
      <c r="D144" s="19">
        <v>1259.31</v>
      </c>
      <c r="E144" s="19">
        <v>12370.089999999998</v>
      </c>
      <c r="F144" s="19">
        <v>1679.13</v>
      </c>
      <c r="G144" s="19">
        <v>2346.87</v>
      </c>
      <c r="H144" s="19">
        <v>2106.23</v>
      </c>
      <c r="I144" s="19">
        <v>782.29</v>
      </c>
      <c r="J144" s="20">
        <v>0</v>
      </c>
      <c r="K144" s="12">
        <f t="shared" si="2"/>
        <v>22048.34</v>
      </c>
      <c r="L144" s="21">
        <f t="shared" si="2"/>
        <v>5044.67</v>
      </c>
      <c r="M144" s="19">
        <v>782.29</v>
      </c>
      <c r="N144" s="19">
        <v>973.17</v>
      </c>
      <c r="O144" s="19">
        <v>782.29</v>
      </c>
      <c r="P144" s="19">
        <v>128.42</v>
      </c>
      <c r="Q144" s="12"/>
      <c r="R144" s="12"/>
      <c r="S144" s="12">
        <v>1073.5</v>
      </c>
      <c r="T144" s="14"/>
      <c r="U144" s="12"/>
      <c r="V144" s="12"/>
      <c r="W144" s="12"/>
      <c r="X144" s="12"/>
      <c r="Y144" s="12">
        <v>495</v>
      </c>
      <c r="Z144" s="12"/>
      <c r="AA144" s="17">
        <f t="shared" si="3"/>
        <v>4577.76</v>
      </c>
      <c r="AB144" s="14"/>
      <c r="AC144" s="22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23" t="s">
        <v>29</v>
      </c>
      <c r="AO144" s="22">
        <v>3</v>
      </c>
      <c r="AP144" s="14"/>
      <c r="AQ144" s="14"/>
      <c r="AR144" s="24"/>
      <c r="AS144" s="24"/>
      <c r="AT144" s="24"/>
      <c r="AU144" s="24"/>
    </row>
    <row r="145" spans="1:47" ht="33.75">
      <c r="A145" s="17">
        <v>121</v>
      </c>
      <c r="B145" s="18" t="s">
        <v>160</v>
      </c>
      <c r="C145" s="19">
        <v>1335.2299999999998</v>
      </c>
      <c r="D145" s="19">
        <v>869.86</v>
      </c>
      <c r="E145" s="19">
        <v>17313.06</v>
      </c>
      <c r="F145" s="19">
        <v>8376.869999999999</v>
      </c>
      <c r="G145" s="19">
        <v>4327.41</v>
      </c>
      <c r="H145" s="19">
        <v>6678.140000000001</v>
      </c>
      <c r="I145" s="19">
        <v>912.66</v>
      </c>
      <c r="J145" s="20">
        <v>452.9</v>
      </c>
      <c r="K145" s="12">
        <f t="shared" si="2"/>
        <v>23888.36</v>
      </c>
      <c r="L145" s="21">
        <f t="shared" si="2"/>
        <v>16377.77</v>
      </c>
      <c r="M145" s="19">
        <v>912.66</v>
      </c>
      <c r="N145" s="19">
        <v>324.77</v>
      </c>
      <c r="O145" s="19">
        <v>912.66</v>
      </c>
      <c r="P145" s="19">
        <v>1123.56</v>
      </c>
      <c r="Q145" s="12"/>
      <c r="R145" s="12"/>
      <c r="S145" s="12"/>
      <c r="T145" s="14"/>
      <c r="U145" s="12"/>
      <c r="V145" s="12"/>
      <c r="W145" s="12"/>
      <c r="X145" s="12"/>
      <c r="Y145" s="12">
        <v>1027</v>
      </c>
      <c r="Z145" s="12"/>
      <c r="AA145" s="17">
        <f t="shared" si="3"/>
        <v>16799.100000000002</v>
      </c>
      <c r="AB145" s="14"/>
      <c r="AC145" s="22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26" t="s">
        <v>84</v>
      </c>
      <c r="AS145" s="28">
        <v>0.5</v>
      </c>
      <c r="AT145" s="24"/>
      <c r="AU145" s="24"/>
    </row>
    <row r="146" spans="1:47" ht="45">
      <c r="A146" s="17">
        <v>122</v>
      </c>
      <c r="B146" s="18" t="s">
        <v>161</v>
      </c>
      <c r="C146" s="19">
        <v>0</v>
      </c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20">
        <v>0</v>
      </c>
      <c r="K146" s="12">
        <f t="shared" si="2"/>
        <v>0</v>
      </c>
      <c r="L146" s="21">
        <f t="shared" si="2"/>
        <v>0</v>
      </c>
      <c r="M146" s="19">
        <v>0</v>
      </c>
      <c r="N146" s="19">
        <v>0</v>
      </c>
      <c r="O146" s="19">
        <v>0</v>
      </c>
      <c r="P146" s="19">
        <v>0</v>
      </c>
      <c r="Q146" s="12"/>
      <c r="R146" s="12"/>
      <c r="S146" s="12"/>
      <c r="T146" s="14"/>
      <c r="U146" s="12"/>
      <c r="V146" s="12"/>
      <c r="W146" s="12"/>
      <c r="X146" s="12"/>
      <c r="Y146" s="12"/>
      <c r="Z146" s="12"/>
      <c r="AA146" s="17">
        <f t="shared" si="3"/>
        <v>0</v>
      </c>
      <c r="AB146" s="14"/>
      <c r="AC146" s="22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26" t="s">
        <v>51</v>
      </c>
      <c r="AS146" s="26">
        <v>0.52</v>
      </c>
      <c r="AT146" s="24"/>
      <c r="AU146" s="24"/>
    </row>
    <row r="147" spans="1:47" ht="45">
      <c r="A147" s="17">
        <v>123</v>
      </c>
      <c r="B147" s="18" t="s">
        <v>162</v>
      </c>
      <c r="C147" s="19">
        <v>1004.8900000000001</v>
      </c>
      <c r="D147" s="19">
        <v>606.5</v>
      </c>
      <c r="E147" s="19">
        <v>0</v>
      </c>
      <c r="F147" s="19">
        <v>398.39000000000004</v>
      </c>
      <c r="G147" s="19">
        <v>0</v>
      </c>
      <c r="H147" s="19">
        <v>0</v>
      </c>
      <c r="I147" s="19">
        <v>0</v>
      </c>
      <c r="J147" s="20">
        <v>0</v>
      </c>
      <c r="K147" s="12">
        <f t="shared" si="2"/>
        <v>1004.8900000000001</v>
      </c>
      <c r="L147" s="21">
        <f t="shared" si="2"/>
        <v>1004.8900000000001</v>
      </c>
      <c r="M147" s="19">
        <v>0</v>
      </c>
      <c r="N147" s="19">
        <v>0</v>
      </c>
      <c r="O147" s="19">
        <v>0</v>
      </c>
      <c r="P147" s="19">
        <v>0</v>
      </c>
      <c r="Q147" s="12"/>
      <c r="R147" s="12"/>
      <c r="S147" s="12"/>
      <c r="T147" s="14"/>
      <c r="U147" s="12"/>
      <c r="V147" s="12"/>
      <c r="W147" s="12"/>
      <c r="X147" s="12"/>
      <c r="Y147" s="12"/>
      <c r="Z147" s="12"/>
      <c r="AA147" s="17">
        <f t="shared" si="3"/>
        <v>1004.8900000000001</v>
      </c>
      <c r="AB147" s="14"/>
      <c r="AC147" s="22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26" t="s">
        <v>51</v>
      </c>
      <c r="AS147" s="26">
        <v>0.52</v>
      </c>
      <c r="AT147" s="24"/>
      <c r="AU147" s="24"/>
    </row>
    <row r="148" spans="1:47" ht="33.75">
      <c r="A148" s="17">
        <v>124</v>
      </c>
      <c r="B148" s="18" t="s">
        <v>163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20">
        <v>0</v>
      </c>
      <c r="K148" s="12">
        <f t="shared" si="2"/>
        <v>0</v>
      </c>
      <c r="L148" s="21">
        <f t="shared" si="2"/>
        <v>0</v>
      </c>
      <c r="M148" s="19">
        <v>0</v>
      </c>
      <c r="N148" s="19">
        <v>0</v>
      </c>
      <c r="O148" s="19">
        <v>0</v>
      </c>
      <c r="P148" s="19">
        <v>0</v>
      </c>
      <c r="Q148" s="12"/>
      <c r="R148" s="12"/>
      <c r="S148" s="12"/>
      <c r="T148" s="14"/>
      <c r="U148" s="12"/>
      <c r="V148" s="12"/>
      <c r="W148" s="12"/>
      <c r="X148" s="12"/>
      <c r="Y148" s="12"/>
      <c r="Z148" s="12"/>
      <c r="AA148" s="17">
        <f t="shared" si="3"/>
        <v>0</v>
      </c>
      <c r="AB148" s="14"/>
      <c r="AC148" s="22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26" t="s">
        <v>66</v>
      </c>
      <c r="AS148" s="28">
        <v>10.4</v>
      </c>
      <c r="AT148" s="24"/>
      <c r="AU148" s="24"/>
    </row>
    <row r="149" spans="1:47" ht="67.5">
      <c r="A149" s="17">
        <v>125</v>
      </c>
      <c r="B149" s="18" t="s">
        <v>164</v>
      </c>
      <c r="C149" s="19">
        <v>819.6299999999999</v>
      </c>
      <c r="D149" s="19">
        <v>540.65</v>
      </c>
      <c r="E149" s="19">
        <v>1525.86</v>
      </c>
      <c r="F149" s="19">
        <v>1296.35</v>
      </c>
      <c r="G149" s="19">
        <v>810.4499999999999</v>
      </c>
      <c r="H149" s="19">
        <v>1048.79</v>
      </c>
      <c r="I149" s="19">
        <v>270.15</v>
      </c>
      <c r="J149" s="20">
        <v>0</v>
      </c>
      <c r="K149" s="12">
        <f t="shared" si="2"/>
        <v>3426.0899999999997</v>
      </c>
      <c r="L149" s="21">
        <f t="shared" si="2"/>
        <v>2885.79</v>
      </c>
      <c r="M149" s="19">
        <v>270.15</v>
      </c>
      <c r="N149" s="19">
        <v>540.35</v>
      </c>
      <c r="O149" s="19">
        <v>270.15</v>
      </c>
      <c r="P149" s="19">
        <v>0</v>
      </c>
      <c r="Q149" s="12"/>
      <c r="R149" s="12"/>
      <c r="S149" s="12"/>
      <c r="T149" s="14"/>
      <c r="U149" s="12"/>
      <c r="V149" s="12"/>
      <c r="W149" s="12"/>
      <c r="X149" s="12"/>
      <c r="Y149" s="12"/>
      <c r="Z149" s="12"/>
      <c r="AA149" s="17">
        <f t="shared" si="3"/>
        <v>3426.14</v>
      </c>
      <c r="AB149" s="14"/>
      <c r="AC149" s="22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23" t="s">
        <v>29</v>
      </c>
      <c r="AO149" s="22">
        <v>3</v>
      </c>
      <c r="AP149" s="14"/>
      <c r="AQ149" s="14"/>
      <c r="AR149" s="24"/>
      <c r="AS149" s="24"/>
      <c r="AT149" s="24"/>
      <c r="AU149" s="24"/>
    </row>
    <row r="150" spans="1:47" ht="67.5">
      <c r="A150" s="17">
        <v>126</v>
      </c>
      <c r="B150" s="18" t="s">
        <v>165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20">
        <v>0</v>
      </c>
      <c r="K150" s="12">
        <f t="shared" si="2"/>
        <v>0</v>
      </c>
      <c r="L150" s="21">
        <f t="shared" si="2"/>
        <v>0</v>
      </c>
      <c r="M150" s="19">
        <v>90.05</v>
      </c>
      <c r="N150" s="19">
        <v>0</v>
      </c>
      <c r="O150" s="19">
        <v>90.05</v>
      </c>
      <c r="P150" s="19">
        <v>89.86</v>
      </c>
      <c r="Q150" s="12"/>
      <c r="R150" s="12"/>
      <c r="S150" s="12"/>
      <c r="T150" s="14"/>
      <c r="U150" s="12"/>
      <c r="V150" s="12"/>
      <c r="W150" s="12"/>
      <c r="X150" s="12"/>
      <c r="Y150" s="12"/>
      <c r="Z150" s="12"/>
      <c r="AA150" s="17">
        <f t="shared" si="3"/>
        <v>89.86</v>
      </c>
      <c r="AB150" s="14"/>
      <c r="AC150" s="22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23" t="s">
        <v>29</v>
      </c>
      <c r="AO150" s="22">
        <v>3</v>
      </c>
      <c r="AP150" s="14"/>
      <c r="AQ150" s="14"/>
      <c r="AR150" s="26" t="s">
        <v>45</v>
      </c>
      <c r="AS150" s="28">
        <v>25</v>
      </c>
      <c r="AT150" s="24"/>
      <c r="AU150" s="24"/>
    </row>
    <row r="151" spans="1:47" ht="67.5">
      <c r="A151" s="17">
        <v>127</v>
      </c>
      <c r="B151" s="18" t="s">
        <v>166</v>
      </c>
      <c r="C151" s="19">
        <v>2185.5899999999997</v>
      </c>
      <c r="D151" s="19">
        <v>112.9</v>
      </c>
      <c r="E151" s="19">
        <v>1553.21</v>
      </c>
      <c r="F151" s="19">
        <v>211.95</v>
      </c>
      <c r="G151" s="19">
        <v>0</v>
      </c>
      <c r="H151" s="19">
        <v>643.61</v>
      </c>
      <c r="I151" s="19">
        <v>0</v>
      </c>
      <c r="J151" s="20">
        <v>0</v>
      </c>
      <c r="K151" s="12">
        <f t="shared" si="2"/>
        <v>3738.7999999999997</v>
      </c>
      <c r="L151" s="21">
        <f t="shared" si="2"/>
        <v>968.46</v>
      </c>
      <c r="M151" s="19">
        <v>90.05</v>
      </c>
      <c r="N151" s="19">
        <v>0.01</v>
      </c>
      <c r="O151" s="19">
        <v>90.05</v>
      </c>
      <c r="P151" s="19">
        <v>90.04</v>
      </c>
      <c r="Q151" s="12"/>
      <c r="R151" s="12"/>
      <c r="S151" s="12"/>
      <c r="T151" s="14"/>
      <c r="U151" s="12"/>
      <c r="V151" s="12"/>
      <c r="W151" s="12"/>
      <c r="X151" s="12"/>
      <c r="Y151" s="12"/>
      <c r="Z151" s="12"/>
      <c r="AA151" s="17">
        <f t="shared" si="3"/>
        <v>1058.51</v>
      </c>
      <c r="AB151" s="14"/>
      <c r="AC151" s="22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23" t="s">
        <v>29</v>
      </c>
      <c r="AO151" s="22">
        <v>3</v>
      </c>
      <c r="AP151" s="14"/>
      <c r="AQ151" s="14"/>
      <c r="AR151" s="24"/>
      <c r="AS151" s="24"/>
      <c r="AT151" s="24"/>
      <c r="AU151" s="24"/>
    </row>
    <row r="152" spans="1:47" ht="67.5">
      <c r="A152" s="17">
        <v>128</v>
      </c>
      <c r="B152" s="18" t="s">
        <v>167</v>
      </c>
      <c r="C152" s="19">
        <v>1912.43</v>
      </c>
      <c r="D152" s="19">
        <v>87.72</v>
      </c>
      <c r="E152" s="19">
        <v>3787.3099999999995</v>
      </c>
      <c r="F152" s="19">
        <v>176.95</v>
      </c>
      <c r="G152" s="19">
        <v>2161.2</v>
      </c>
      <c r="H152" s="19">
        <v>65.99000000000001</v>
      </c>
      <c r="I152" s="19">
        <v>720.4</v>
      </c>
      <c r="J152" s="20">
        <v>0</v>
      </c>
      <c r="K152" s="12">
        <f t="shared" si="2"/>
        <v>8581.34</v>
      </c>
      <c r="L152" s="21">
        <f t="shared" si="2"/>
        <v>330.65999999999997</v>
      </c>
      <c r="M152" s="19">
        <v>180.1</v>
      </c>
      <c r="N152" s="19">
        <v>0</v>
      </c>
      <c r="O152" s="19">
        <v>180.1</v>
      </c>
      <c r="P152" s="19">
        <v>0</v>
      </c>
      <c r="Q152" s="12"/>
      <c r="R152" s="12"/>
      <c r="S152" s="12"/>
      <c r="T152" s="14"/>
      <c r="U152" s="12"/>
      <c r="V152" s="12"/>
      <c r="W152" s="12"/>
      <c r="X152" s="12"/>
      <c r="Y152" s="12"/>
      <c r="Z152" s="12"/>
      <c r="AA152" s="17">
        <f t="shared" si="3"/>
        <v>330.65999999999997</v>
      </c>
      <c r="AB152" s="14"/>
      <c r="AC152" s="22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23" t="s">
        <v>29</v>
      </c>
      <c r="AO152" s="22">
        <v>3</v>
      </c>
      <c r="AP152" s="14"/>
      <c r="AQ152" s="14"/>
      <c r="AR152" s="24"/>
      <c r="AS152" s="24"/>
      <c r="AT152" s="24"/>
      <c r="AU152" s="24"/>
    </row>
    <row r="153" spans="1:47" ht="67.5">
      <c r="A153" s="17">
        <v>129</v>
      </c>
      <c r="B153" s="18" t="s">
        <v>168</v>
      </c>
      <c r="C153" s="19">
        <v>1639.1999999999998</v>
      </c>
      <c r="D153" s="19">
        <v>499.5</v>
      </c>
      <c r="E153" s="19">
        <v>3051.72</v>
      </c>
      <c r="F153" s="19">
        <v>1123.69</v>
      </c>
      <c r="G153" s="19">
        <v>1098.03</v>
      </c>
      <c r="H153" s="19">
        <v>307.97999999999996</v>
      </c>
      <c r="I153" s="19">
        <v>360.2</v>
      </c>
      <c r="J153" s="20">
        <v>53.86</v>
      </c>
      <c r="K153" s="12">
        <f t="shared" si="2"/>
        <v>6149.15</v>
      </c>
      <c r="L153" s="21">
        <f t="shared" si="2"/>
        <v>1985.03</v>
      </c>
      <c r="M153" s="19">
        <v>720.4</v>
      </c>
      <c r="N153" s="19">
        <v>33.04</v>
      </c>
      <c r="O153" s="19">
        <v>517.06</v>
      </c>
      <c r="P153" s="19">
        <v>277.42</v>
      </c>
      <c r="Q153" s="12"/>
      <c r="R153" s="12"/>
      <c r="S153" s="12"/>
      <c r="T153" s="14"/>
      <c r="U153" s="12"/>
      <c r="V153" s="12"/>
      <c r="W153" s="12"/>
      <c r="X153" s="12"/>
      <c r="Y153" s="12"/>
      <c r="Z153" s="12"/>
      <c r="AA153" s="17">
        <f t="shared" si="3"/>
        <v>2295.49</v>
      </c>
      <c r="AB153" s="14"/>
      <c r="AC153" s="22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23" t="s">
        <v>29</v>
      </c>
      <c r="AO153" s="22">
        <v>3</v>
      </c>
      <c r="AP153" s="14"/>
      <c r="AQ153" s="14"/>
      <c r="AR153" s="24"/>
      <c r="AS153" s="24"/>
      <c r="AT153" s="24"/>
      <c r="AU153" s="24"/>
    </row>
    <row r="154" spans="1:47" ht="67.5">
      <c r="A154" s="17">
        <v>130</v>
      </c>
      <c r="B154" s="18" t="s">
        <v>169</v>
      </c>
      <c r="C154" s="19">
        <v>2051.42</v>
      </c>
      <c r="D154" s="19">
        <v>594.65</v>
      </c>
      <c r="E154" s="19">
        <v>3560.3399999999997</v>
      </c>
      <c r="F154" s="19">
        <v>1114.47</v>
      </c>
      <c r="G154" s="19">
        <v>1891.0500000000002</v>
      </c>
      <c r="H154" s="19">
        <v>752.5200000000001</v>
      </c>
      <c r="I154" s="19">
        <v>360.2</v>
      </c>
      <c r="J154" s="20">
        <v>0</v>
      </c>
      <c r="K154" s="12">
        <f aca="true" t="shared" si="4" ref="K154:L188">C154+E154+G154+I154</f>
        <v>7863.01</v>
      </c>
      <c r="L154" s="21">
        <f t="shared" si="4"/>
        <v>2461.64</v>
      </c>
      <c r="M154" s="19">
        <v>990.55</v>
      </c>
      <c r="N154" s="19">
        <v>375.7</v>
      </c>
      <c r="O154" s="19">
        <v>958.6</v>
      </c>
      <c r="P154" s="19">
        <v>68.29</v>
      </c>
      <c r="Q154" s="12"/>
      <c r="R154" s="12"/>
      <c r="S154" s="12"/>
      <c r="T154" s="14"/>
      <c r="U154" s="12"/>
      <c r="V154" s="12"/>
      <c r="W154" s="12"/>
      <c r="X154" s="12"/>
      <c r="Y154" s="12"/>
      <c r="Z154" s="12"/>
      <c r="AA154" s="17">
        <f aca="true" t="shared" si="5" ref="AA154:AA188">D154+F154+H154+J154+N154+P154-Q154-R154-S154-T154-U154-V154-W154-X154-Y154-Z154</f>
        <v>2905.6299999999997</v>
      </c>
      <c r="AB154" s="14"/>
      <c r="AC154" s="22"/>
      <c r="AD154" s="14"/>
      <c r="AE154" s="14"/>
      <c r="AF154" s="26" t="s">
        <v>40</v>
      </c>
      <c r="AG154" s="27">
        <v>1</v>
      </c>
      <c r="AH154" s="14"/>
      <c r="AI154" s="14"/>
      <c r="AJ154" s="14"/>
      <c r="AK154" s="14"/>
      <c r="AL154" s="14"/>
      <c r="AM154" s="14"/>
      <c r="AN154" s="23" t="s">
        <v>29</v>
      </c>
      <c r="AO154" s="22">
        <v>3</v>
      </c>
      <c r="AP154" s="14"/>
      <c r="AQ154" s="14"/>
      <c r="AR154" s="24"/>
      <c r="AS154" s="24"/>
      <c r="AT154" s="24"/>
      <c r="AU154" s="24"/>
    </row>
    <row r="155" spans="1:47" ht="67.5">
      <c r="A155" s="17">
        <v>131</v>
      </c>
      <c r="B155" s="18" t="s">
        <v>170</v>
      </c>
      <c r="C155" s="19">
        <v>4399.570000000001</v>
      </c>
      <c r="D155" s="19">
        <v>1219.25</v>
      </c>
      <c r="E155" s="19">
        <v>7459.76</v>
      </c>
      <c r="F155" s="19">
        <v>3346.41</v>
      </c>
      <c r="G155" s="19">
        <v>3253.4199999999996</v>
      </c>
      <c r="H155" s="19">
        <v>2341.1800000000003</v>
      </c>
      <c r="I155" s="19">
        <v>1080.6</v>
      </c>
      <c r="J155" s="20">
        <v>569.98</v>
      </c>
      <c r="K155" s="12">
        <f t="shared" si="4"/>
        <v>16193.350000000002</v>
      </c>
      <c r="L155" s="21">
        <f t="shared" si="4"/>
        <v>7476.82</v>
      </c>
      <c r="M155" s="19">
        <v>1080.6</v>
      </c>
      <c r="N155" s="19">
        <v>720.66</v>
      </c>
      <c r="O155" s="19">
        <v>1080.6</v>
      </c>
      <c r="P155" s="19">
        <v>262.37</v>
      </c>
      <c r="Q155" s="12"/>
      <c r="R155" s="12"/>
      <c r="S155" s="12"/>
      <c r="T155" s="14"/>
      <c r="U155" s="12"/>
      <c r="V155" s="12"/>
      <c r="W155" s="12"/>
      <c r="X155" s="12"/>
      <c r="Y155" s="12"/>
      <c r="Z155" s="12"/>
      <c r="AA155" s="17">
        <f t="shared" si="5"/>
        <v>8459.85</v>
      </c>
      <c r="AB155" s="14"/>
      <c r="AC155" s="22"/>
      <c r="AD155" s="14"/>
      <c r="AE155" s="14"/>
      <c r="AF155" s="26" t="s">
        <v>37</v>
      </c>
      <c r="AG155" s="22">
        <v>42.6</v>
      </c>
      <c r="AH155" s="14"/>
      <c r="AI155" s="14"/>
      <c r="AJ155" s="14"/>
      <c r="AK155" s="14"/>
      <c r="AL155" s="14"/>
      <c r="AM155" s="14"/>
      <c r="AN155" s="23" t="s">
        <v>29</v>
      </c>
      <c r="AO155" s="22">
        <v>3</v>
      </c>
      <c r="AP155" s="14"/>
      <c r="AQ155" s="14"/>
      <c r="AR155" s="24"/>
      <c r="AS155" s="24"/>
      <c r="AT155" s="24"/>
      <c r="AU155" s="24"/>
    </row>
    <row r="156" spans="1:47" ht="67.5">
      <c r="A156" s="17">
        <v>132</v>
      </c>
      <c r="B156" s="18" t="s">
        <v>171</v>
      </c>
      <c r="C156" s="19">
        <v>968.5899999999999</v>
      </c>
      <c r="D156" s="19">
        <v>818.3199999999999</v>
      </c>
      <c r="E156" s="19">
        <v>1803.3</v>
      </c>
      <c r="F156" s="19">
        <v>1653.02</v>
      </c>
      <c r="G156" s="19">
        <v>957.81</v>
      </c>
      <c r="H156" s="19">
        <v>939.09</v>
      </c>
      <c r="I156" s="19">
        <v>319.27</v>
      </c>
      <c r="J156" s="20">
        <v>319.27</v>
      </c>
      <c r="K156" s="12">
        <f t="shared" si="4"/>
        <v>4048.97</v>
      </c>
      <c r="L156" s="21">
        <f t="shared" si="4"/>
        <v>3729.7000000000003</v>
      </c>
      <c r="M156" s="19">
        <v>319.27</v>
      </c>
      <c r="N156" s="19">
        <v>319.27</v>
      </c>
      <c r="O156" s="19">
        <v>319.27</v>
      </c>
      <c r="P156" s="19">
        <v>532.12</v>
      </c>
      <c r="Q156" s="12"/>
      <c r="R156" s="12"/>
      <c r="S156" s="12"/>
      <c r="T156" s="14"/>
      <c r="U156" s="12"/>
      <c r="V156" s="12"/>
      <c r="W156" s="12"/>
      <c r="X156" s="12"/>
      <c r="Y156" s="12"/>
      <c r="Z156" s="12"/>
      <c r="AA156" s="17">
        <f t="shared" si="5"/>
        <v>4581.09</v>
      </c>
      <c r="AB156" s="14"/>
      <c r="AC156" s="22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23" t="s">
        <v>29</v>
      </c>
      <c r="AO156" s="22">
        <v>3</v>
      </c>
      <c r="AP156" s="14"/>
      <c r="AQ156" s="14"/>
      <c r="AR156" s="24"/>
      <c r="AS156" s="24"/>
      <c r="AT156" s="24"/>
      <c r="AU156" s="24"/>
    </row>
    <row r="157" spans="1:47" ht="67.5">
      <c r="A157" s="17">
        <v>133</v>
      </c>
      <c r="B157" s="18" t="s">
        <v>172</v>
      </c>
      <c r="C157" s="19">
        <v>3933.4399999999996</v>
      </c>
      <c r="D157" s="19">
        <v>1665.39</v>
      </c>
      <c r="E157" s="19">
        <v>2982.12</v>
      </c>
      <c r="F157" s="19">
        <v>1610.08</v>
      </c>
      <c r="G157" s="19">
        <v>1601</v>
      </c>
      <c r="H157" s="19">
        <v>724.6600000000001</v>
      </c>
      <c r="I157" s="19">
        <v>518.1</v>
      </c>
      <c r="J157" s="20">
        <v>317.17</v>
      </c>
      <c r="K157" s="12">
        <f t="shared" si="4"/>
        <v>9034.66</v>
      </c>
      <c r="L157" s="21">
        <f t="shared" si="4"/>
        <v>4317.3</v>
      </c>
      <c r="M157" s="19">
        <v>551.53</v>
      </c>
      <c r="N157" s="19">
        <v>238.99</v>
      </c>
      <c r="O157" s="19">
        <v>584.96</v>
      </c>
      <c r="P157" s="19">
        <v>190.93</v>
      </c>
      <c r="Q157" s="12"/>
      <c r="R157" s="12"/>
      <c r="S157" s="12"/>
      <c r="T157" s="14"/>
      <c r="U157" s="12"/>
      <c r="V157" s="12"/>
      <c r="W157" s="12"/>
      <c r="X157" s="12"/>
      <c r="Y157" s="12"/>
      <c r="Z157" s="12"/>
      <c r="AA157" s="17">
        <f t="shared" si="5"/>
        <v>4747.22</v>
      </c>
      <c r="AB157" s="14"/>
      <c r="AC157" s="22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23" t="s">
        <v>29</v>
      </c>
      <c r="AO157" s="22">
        <v>3</v>
      </c>
      <c r="AP157" s="14"/>
      <c r="AQ157" s="14"/>
      <c r="AR157" s="24"/>
      <c r="AS157" s="24"/>
      <c r="AT157" s="24"/>
      <c r="AU157" s="24"/>
    </row>
    <row r="158" spans="1:47" ht="67.5">
      <c r="A158" s="17">
        <v>134</v>
      </c>
      <c r="B158" s="18" t="s">
        <v>173</v>
      </c>
      <c r="C158" s="19">
        <v>123.45</v>
      </c>
      <c r="D158" s="19">
        <v>123.45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20">
        <v>0</v>
      </c>
      <c r="K158" s="12">
        <f t="shared" si="4"/>
        <v>123.45</v>
      </c>
      <c r="L158" s="21">
        <f t="shared" si="4"/>
        <v>123.45</v>
      </c>
      <c r="M158" s="19">
        <v>306.99</v>
      </c>
      <c r="N158" s="19">
        <v>48.3</v>
      </c>
      <c r="O158" s="19">
        <v>306.99</v>
      </c>
      <c r="P158" s="19">
        <v>428.25</v>
      </c>
      <c r="Q158" s="12"/>
      <c r="R158" s="12"/>
      <c r="S158" s="12"/>
      <c r="T158" s="14"/>
      <c r="U158" s="12"/>
      <c r="V158" s="12"/>
      <c r="W158" s="12"/>
      <c r="X158" s="12"/>
      <c r="Y158" s="12"/>
      <c r="Z158" s="12"/>
      <c r="AA158" s="17">
        <f t="shared" si="5"/>
        <v>600</v>
      </c>
      <c r="AB158" s="14"/>
      <c r="AC158" s="22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23" t="s">
        <v>29</v>
      </c>
      <c r="AO158" s="22">
        <v>3</v>
      </c>
      <c r="AP158" s="14"/>
      <c r="AQ158" s="14"/>
      <c r="AR158" s="24"/>
      <c r="AS158" s="24"/>
      <c r="AT158" s="24"/>
      <c r="AU158" s="24"/>
    </row>
    <row r="159" spans="1:47" ht="67.5">
      <c r="A159" s="17">
        <v>135</v>
      </c>
      <c r="B159" s="18" t="s">
        <v>174</v>
      </c>
      <c r="C159" s="19">
        <v>4142.5</v>
      </c>
      <c r="D159" s="19">
        <v>296.24</v>
      </c>
      <c r="E159" s="19">
        <v>6644.87</v>
      </c>
      <c r="F159" s="19">
        <v>923.5300000000001</v>
      </c>
      <c r="G159" s="19">
        <v>2971.6499999999996</v>
      </c>
      <c r="H159" s="19">
        <v>443.15</v>
      </c>
      <c r="I159" s="19">
        <v>990.55</v>
      </c>
      <c r="J159" s="20">
        <v>168.58</v>
      </c>
      <c r="K159" s="12">
        <f t="shared" si="4"/>
        <v>14749.569999999998</v>
      </c>
      <c r="L159" s="21">
        <f t="shared" si="4"/>
        <v>1831.5</v>
      </c>
      <c r="M159" s="19">
        <v>990.55</v>
      </c>
      <c r="N159" s="19">
        <v>148.03</v>
      </c>
      <c r="O159" s="19">
        <v>990.55</v>
      </c>
      <c r="P159" s="19">
        <v>153.18</v>
      </c>
      <c r="Q159" s="12"/>
      <c r="R159" s="12"/>
      <c r="S159" s="12"/>
      <c r="T159" s="14"/>
      <c r="U159" s="12"/>
      <c r="V159" s="12"/>
      <c r="W159" s="12"/>
      <c r="X159" s="12"/>
      <c r="Y159" s="12"/>
      <c r="Z159" s="12"/>
      <c r="AA159" s="17">
        <f t="shared" si="5"/>
        <v>2132.71</v>
      </c>
      <c r="AB159" s="14"/>
      <c r="AC159" s="22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23" t="s">
        <v>29</v>
      </c>
      <c r="AO159" s="22">
        <v>3</v>
      </c>
      <c r="AP159" s="14"/>
      <c r="AQ159" s="14"/>
      <c r="AR159" s="24"/>
      <c r="AS159" s="24"/>
      <c r="AT159" s="24"/>
      <c r="AU159" s="24"/>
    </row>
    <row r="160" spans="1:47" ht="67.5">
      <c r="A160" s="17">
        <v>136</v>
      </c>
      <c r="B160" s="18" t="s">
        <v>175</v>
      </c>
      <c r="C160" s="19">
        <v>0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20">
        <v>0</v>
      </c>
      <c r="K160" s="12">
        <f t="shared" si="4"/>
        <v>0</v>
      </c>
      <c r="L160" s="21">
        <f t="shared" si="4"/>
        <v>0</v>
      </c>
      <c r="M160" s="21"/>
      <c r="N160" s="21"/>
      <c r="O160" s="21">
        <v>0</v>
      </c>
      <c r="P160" s="21">
        <v>0</v>
      </c>
      <c r="Q160" s="12"/>
      <c r="R160" s="12"/>
      <c r="S160" s="12"/>
      <c r="T160" s="14"/>
      <c r="U160" s="12"/>
      <c r="V160" s="12"/>
      <c r="W160" s="12"/>
      <c r="X160" s="12"/>
      <c r="Y160" s="12"/>
      <c r="Z160" s="12"/>
      <c r="AA160" s="17">
        <f t="shared" si="5"/>
        <v>0</v>
      </c>
      <c r="AB160" s="14"/>
      <c r="AC160" s="22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23" t="s">
        <v>29</v>
      </c>
      <c r="AO160" s="22">
        <v>3</v>
      </c>
      <c r="AP160" s="14"/>
      <c r="AQ160" s="14"/>
      <c r="AR160" s="24"/>
      <c r="AS160" s="24"/>
      <c r="AT160" s="24"/>
      <c r="AU160" s="24"/>
    </row>
    <row r="161" spans="1:47" ht="67.5">
      <c r="A161" s="17">
        <v>137</v>
      </c>
      <c r="B161" s="18" t="s">
        <v>176</v>
      </c>
      <c r="C161" s="19">
        <v>0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20">
        <v>0</v>
      </c>
      <c r="K161" s="12">
        <f t="shared" si="4"/>
        <v>0</v>
      </c>
      <c r="L161" s="21">
        <f t="shared" si="4"/>
        <v>0</v>
      </c>
      <c r="M161" s="21"/>
      <c r="N161" s="21"/>
      <c r="O161" s="21">
        <v>0</v>
      </c>
      <c r="P161" s="21">
        <v>0</v>
      </c>
      <c r="Q161" s="12"/>
      <c r="R161" s="12"/>
      <c r="S161" s="12"/>
      <c r="T161" s="14"/>
      <c r="U161" s="12"/>
      <c r="V161" s="12"/>
      <c r="W161" s="12"/>
      <c r="X161" s="12"/>
      <c r="Y161" s="12"/>
      <c r="Z161" s="12"/>
      <c r="AA161" s="17">
        <f t="shared" si="5"/>
        <v>0</v>
      </c>
      <c r="AB161" s="14"/>
      <c r="AC161" s="22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23" t="s">
        <v>29</v>
      </c>
      <c r="AO161" s="22">
        <v>3</v>
      </c>
      <c r="AP161" s="14"/>
      <c r="AQ161" s="14"/>
      <c r="AR161" s="26" t="s">
        <v>45</v>
      </c>
      <c r="AS161" s="28">
        <v>16.5</v>
      </c>
      <c r="AT161" s="24"/>
      <c r="AU161" s="24"/>
    </row>
    <row r="162" spans="1:47" ht="67.5">
      <c r="A162" s="17">
        <v>138</v>
      </c>
      <c r="B162" s="18" t="s">
        <v>177</v>
      </c>
      <c r="C162" s="19">
        <v>0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20">
        <v>0</v>
      </c>
      <c r="K162" s="12">
        <f t="shared" si="4"/>
        <v>0</v>
      </c>
      <c r="L162" s="21">
        <f t="shared" si="4"/>
        <v>0</v>
      </c>
      <c r="M162" s="21"/>
      <c r="N162" s="21"/>
      <c r="O162" s="21">
        <v>0</v>
      </c>
      <c r="P162" s="21">
        <v>0</v>
      </c>
      <c r="Q162" s="12"/>
      <c r="R162" s="12"/>
      <c r="S162" s="12"/>
      <c r="T162" s="14"/>
      <c r="U162" s="12"/>
      <c r="V162" s="12"/>
      <c r="W162" s="12"/>
      <c r="X162" s="12"/>
      <c r="Y162" s="12"/>
      <c r="Z162" s="12"/>
      <c r="AA162" s="17">
        <f t="shared" si="5"/>
        <v>0</v>
      </c>
      <c r="AB162" s="14"/>
      <c r="AC162" s="22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23" t="s">
        <v>29</v>
      </c>
      <c r="AO162" s="22">
        <v>3</v>
      </c>
      <c r="AP162" s="14"/>
      <c r="AQ162" s="14"/>
      <c r="AR162" s="26" t="s">
        <v>178</v>
      </c>
      <c r="AS162" s="28">
        <v>100</v>
      </c>
      <c r="AT162" s="24"/>
      <c r="AU162" s="24"/>
    </row>
    <row r="163" spans="1:47" ht="67.5">
      <c r="A163" s="17">
        <v>139</v>
      </c>
      <c r="B163" s="18" t="s">
        <v>179</v>
      </c>
      <c r="C163" s="19">
        <v>0</v>
      </c>
      <c r="D163" s="19"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20">
        <v>0</v>
      </c>
      <c r="K163" s="12">
        <f t="shared" si="4"/>
        <v>0</v>
      </c>
      <c r="L163" s="21">
        <f t="shared" si="4"/>
        <v>0</v>
      </c>
      <c r="M163" s="21"/>
      <c r="N163" s="21"/>
      <c r="O163" s="21">
        <v>0</v>
      </c>
      <c r="P163" s="21">
        <v>0</v>
      </c>
      <c r="Q163" s="12"/>
      <c r="R163" s="12"/>
      <c r="S163" s="12"/>
      <c r="T163" s="14"/>
      <c r="U163" s="12"/>
      <c r="V163" s="12"/>
      <c r="W163" s="12"/>
      <c r="X163" s="12"/>
      <c r="Y163" s="12"/>
      <c r="Z163" s="12"/>
      <c r="AA163" s="17">
        <f t="shared" si="5"/>
        <v>0</v>
      </c>
      <c r="AB163" s="14"/>
      <c r="AC163" s="22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23" t="s">
        <v>29</v>
      </c>
      <c r="AO163" s="22">
        <v>3</v>
      </c>
      <c r="AP163" s="14"/>
      <c r="AQ163" s="14"/>
      <c r="AR163" s="24"/>
      <c r="AS163" s="24"/>
      <c r="AT163" s="24"/>
      <c r="AU163" s="24"/>
    </row>
    <row r="164" spans="1:47" ht="67.5">
      <c r="A164" s="17">
        <v>140</v>
      </c>
      <c r="B164" s="18" t="s">
        <v>180</v>
      </c>
      <c r="C164" s="19">
        <v>0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20">
        <v>0</v>
      </c>
      <c r="K164" s="12">
        <f t="shared" si="4"/>
        <v>0</v>
      </c>
      <c r="L164" s="21">
        <f t="shared" si="4"/>
        <v>0</v>
      </c>
      <c r="M164" s="21"/>
      <c r="N164" s="21"/>
      <c r="O164" s="21">
        <v>0</v>
      </c>
      <c r="P164" s="21">
        <v>0</v>
      </c>
      <c r="Q164" s="12"/>
      <c r="R164" s="12"/>
      <c r="S164" s="12"/>
      <c r="T164" s="14"/>
      <c r="U164" s="12"/>
      <c r="V164" s="12"/>
      <c r="W164" s="12"/>
      <c r="X164" s="12"/>
      <c r="Y164" s="12"/>
      <c r="Z164" s="12"/>
      <c r="AA164" s="17">
        <f t="shared" si="5"/>
        <v>0</v>
      </c>
      <c r="AB164" s="14"/>
      <c r="AC164" s="22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23" t="s">
        <v>29</v>
      </c>
      <c r="AO164" s="22">
        <v>3</v>
      </c>
      <c r="AP164" s="14"/>
      <c r="AQ164" s="14"/>
      <c r="AR164" s="24"/>
      <c r="AS164" s="24"/>
      <c r="AT164" s="24"/>
      <c r="AU164" s="24"/>
    </row>
    <row r="165" spans="1:47" ht="67.5">
      <c r="A165" s="17">
        <v>141</v>
      </c>
      <c r="B165" s="18" t="s">
        <v>181</v>
      </c>
      <c r="C165" s="19">
        <v>0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20">
        <v>0</v>
      </c>
      <c r="K165" s="12">
        <f t="shared" si="4"/>
        <v>0</v>
      </c>
      <c r="L165" s="21">
        <f t="shared" si="4"/>
        <v>0</v>
      </c>
      <c r="M165" s="21"/>
      <c r="N165" s="21"/>
      <c r="O165" s="21">
        <v>0</v>
      </c>
      <c r="P165" s="21">
        <v>0</v>
      </c>
      <c r="Q165" s="12"/>
      <c r="R165" s="12"/>
      <c r="S165" s="12"/>
      <c r="T165" s="14"/>
      <c r="U165" s="12"/>
      <c r="V165" s="12"/>
      <c r="W165" s="12"/>
      <c r="X165" s="12"/>
      <c r="Y165" s="12"/>
      <c r="Z165" s="12"/>
      <c r="AA165" s="17">
        <f t="shared" si="5"/>
        <v>0</v>
      </c>
      <c r="AB165" s="14"/>
      <c r="AC165" s="22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23" t="s">
        <v>29</v>
      </c>
      <c r="AO165" s="22">
        <v>3</v>
      </c>
      <c r="AP165" s="14"/>
      <c r="AQ165" s="14"/>
      <c r="AR165" s="24"/>
      <c r="AS165" s="24"/>
      <c r="AT165" s="24"/>
      <c r="AU165" s="24"/>
    </row>
    <row r="166" spans="1:47" ht="67.5">
      <c r="A166" s="17">
        <v>142</v>
      </c>
      <c r="B166" s="18" t="s">
        <v>182</v>
      </c>
      <c r="C166" s="19">
        <v>0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20">
        <v>0</v>
      </c>
      <c r="K166" s="12">
        <f t="shared" si="4"/>
        <v>0</v>
      </c>
      <c r="L166" s="21">
        <f t="shared" si="4"/>
        <v>0</v>
      </c>
      <c r="M166" s="21"/>
      <c r="N166" s="21"/>
      <c r="O166" s="21">
        <v>0</v>
      </c>
      <c r="P166" s="21">
        <v>0</v>
      </c>
      <c r="Q166" s="12"/>
      <c r="R166" s="12"/>
      <c r="S166" s="12"/>
      <c r="T166" s="14"/>
      <c r="U166" s="12"/>
      <c r="V166" s="12"/>
      <c r="W166" s="12"/>
      <c r="X166" s="12"/>
      <c r="Y166" s="12"/>
      <c r="Z166" s="12"/>
      <c r="AA166" s="17">
        <f t="shared" si="5"/>
        <v>0</v>
      </c>
      <c r="AB166" s="26" t="s">
        <v>32</v>
      </c>
      <c r="AC166" s="22">
        <v>35.6</v>
      </c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23" t="s">
        <v>29</v>
      </c>
      <c r="AO166" s="22">
        <v>3</v>
      </c>
      <c r="AP166" s="14"/>
      <c r="AQ166" s="14"/>
      <c r="AR166" s="24"/>
      <c r="AS166" s="24"/>
      <c r="AT166" s="24"/>
      <c r="AU166" s="24"/>
    </row>
    <row r="167" spans="1:47" ht="67.5">
      <c r="A167" s="17">
        <v>143</v>
      </c>
      <c r="B167" s="18" t="s">
        <v>183</v>
      </c>
      <c r="C167" s="19">
        <v>0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20">
        <v>0</v>
      </c>
      <c r="K167" s="12">
        <f t="shared" si="4"/>
        <v>0</v>
      </c>
      <c r="L167" s="21">
        <f t="shared" si="4"/>
        <v>0</v>
      </c>
      <c r="M167" s="21"/>
      <c r="N167" s="21"/>
      <c r="O167" s="21">
        <v>0</v>
      </c>
      <c r="P167" s="21">
        <v>0</v>
      </c>
      <c r="Q167" s="12"/>
      <c r="R167" s="12"/>
      <c r="S167" s="12"/>
      <c r="T167" s="14"/>
      <c r="U167" s="12"/>
      <c r="V167" s="12"/>
      <c r="W167" s="12"/>
      <c r="X167" s="12"/>
      <c r="Y167" s="12"/>
      <c r="Z167" s="12"/>
      <c r="AA167" s="17">
        <f t="shared" si="5"/>
        <v>0</v>
      </c>
      <c r="AB167" s="14"/>
      <c r="AC167" s="22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23" t="s">
        <v>29</v>
      </c>
      <c r="AO167" s="22">
        <v>3</v>
      </c>
      <c r="AP167" s="14"/>
      <c r="AQ167" s="14"/>
      <c r="AR167" s="24"/>
      <c r="AS167" s="24"/>
      <c r="AT167" s="24"/>
      <c r="AU167" s="24"/>
    </row>
    <row r="168" spans="1:47" ht="67.5">
      <c r="A168" s="17">
        <v>144</v>
      </c>
      <c r="B168" s="18" t="s">
        <v>184</v>
      </c>
      <c r="C168" s="19">
        <v>0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20">
        <v>0</v>
      </c>
      <c r="K168" s="12">
        <f t="shared" si="4"/>
        <v>0</v>
      </c>
      <c r="L168" s="21">
        <f t="shared" si="4"/>
        <v>0</v>
      </c>
      <c r="M168" s="21"/>
      <c r="N168" s="21"/>
      <c r="O168" s="21">
        <v>0</v>
      </c>
      <c r="P168" s="21">
        <v>0</v>
      </c>
      <c r="Q168" s="12"/>
      <c r="R168" s="12"/>
      <c r="S168" s="12"/>
      <c r="T168" s="14"/>
      <c r="U168" s="12"/>
      <c r="V168" s="12"/>
      <c r="W168" s="12"/>
      <c r="X168" s="12"/>
      <c r="Y168" s="12"/>
      <c r="Z168" s="12"/>
      <c r="AA168" s="17">
        <f t="shared" si="5"/>
        <v>0</v>
      </c>
      <c r="AB168" s="14"/>
      <c r="AC168" s="22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23" t="s">
        <v>29</v>
      </c>
      <c r="AO168" s="22">
        <v>3</v>
      </c>
      <c r="AP168" s="14"/>
      <c r="AQ168" s="14"/>
      <c r="AR168" s="24"/>
      <c r="AS168" s="24"/>
      <c r="AT168" s="24"/>
      <c r="AU168" s="24"/>
    </row>
    <row r="169" spans="1:47" ht="67.5">
      <c r="A169" s="17">
        <v>145</v>
      </c>
      <c r="B169" s="18" t="s">
        <v>185</v>
      </c>
      <c r="C169" s="19">
        <v>0</v>
      </c>
      <c r="D169" s="19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20">
        <v>0</v>
      </c>
      <c r="K169" s="12">
        <f t="shared" si="4"/>
        <v>0</v>
      </c>
      <c r="L169" s="21">
        <f t="shared" si="4"/>
        <v>0</v>
      </c>
      <c r="M169" s="21"/>
      <c r="N169" s="21"/>
      <c r="O169" s="21">
        <v>0</v>
      </c>
      <c r="P169" s="21">
        <v>0</v>
      </c>
      <c r="Q169" s="12"/>
      <c r="R169" s="12"/>
      <c r="S169" s="12"/>
      <c r="T169" s="14"/>
      <c r="U169" s="12"/>
      <c r="V169" s="12"/>
      <c r="W169" s="12"/>
      <c r="X169" s="12"/>
      <c r="Y169" s="12"/>
      <c r="Z169" s="12"/>
      <c r="AA169" s="17">
        <f t="shared" si="5"/>
        <v>0</v>
      </c>
      <c r="AB169" s="14"/>
      <c r="AC169" s="22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23" t="s">
        <v>29</v>
      </c>
      <c r="AO169" s="22">
        <v>3</v>
      </c>
      <c r="AP169" s="14"/>
      <c r="AQ169" s="14"/>
      <c r="AR169" s="24"/>
      <c r="AS169" s="24"/>
      <c r="AT169" s="24"/>
      <c r="AU169" s="24"/>
    </row>
    <row r="170" spans="1:47" ht="67.5">
      <c r="A170" s="17">
        <v>146</v>
      </c>
      <c r="B170" s="18" t="s">
        <v>186</v>
      </c>
      <c r="C170" s="19">
        <v>0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20">
        <v>0</v>
      </c>
      <c r="K170" s="12">
        <f t="shared" si="4"/>
        <v>0</v>
      </c>
      <c r="L170" s="21">
        <f t="shared" si="4"/>
        <v>0</v>
      </c>
      <c r="M170" s="21"/>
      <c r="N170" s="21"/>
      <c r="O170" s="21">
        <v>0</v>
      </c>
      <c r="P170" s="21">
        <v>0</v>
      </c>
      <c r="Q170" s="12"/>
      <c r="R170" s="12"/>
      <c r="S170" s="12"/>
      <c r="T170" s="14"/>
      <c r="U170" s="12"/>
      <c r="V170" s="12"/>
      <c r="W170" s="12"/>
      <c r="X170" s="12"/>
      <c r="Y170" s="12"/>
      <c r="Z170" s="12"/>
      <c r="AA170" s="17">
        <f t="shared" si="5"/>
        <v>0</v>
      </c>
      <c r="AB170" s="14"/>
      <c r="AC170" s="22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23" t="s">
        <v>29</v>
      </c>
      <c r="AO170" s="22">
        <v>3</v>
      </c>
      <c r="AP170" s="14"/>
      <c r="AQ170" s="14"/>
      <c r="AR170" s="24"/>
      <c r="AS170" s="24"/>
      <c r="AT170" s="24"/>
      <c r="AU170" s="24"/>
    </row>
    <row r="171" spans="1:47" ht="67.5">
      <c r="A171" s="17">
        <v>147</v>
      </c>
      <c r="B171" s="18" t="s">
        <v>187</v>
      </c>
      <c r="C171" s="19">
        <v>0</v>
      </c>
      <c r="D171" s="19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20">
        <v>0</v>
      </c>
      <c r="K171" s="12">
        <f t="shared" si="4"/>
        <v>0</v>
      </c>
      <c r="L171" s="21">
        <f t="shared" si="4"/>
        <v>0</v>
      </c>
      <c r="M171" s="21"/>
      <c r="N171" s="21"/>
      <c r="O171" s="21">
        <v>0</v>
      </c>
      <c r="P171" s="21">
        <v>0</v>
      </c>
      <c r="Q171" s="12"/>
      <c r="R171" s="12"/>
      <c r="S171" s="12"/>
      <c r="T171" s="14"/>
      <c r="U171" s="12"/>
      <c r="V171" s="12"/>
      <c r="W171" s="12"/>
      <c r="X171" s="12"/>
      <c r="Y171" s="12"/>
      <c r="Z171" s="12"/>
      <c r="AA171" s="17">
        <f t="shared" si="5"/>
        <v>0</v>
      </c>
      <c r="AB171" s="14"/>
      <c r="AC171" s="22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23" t="s">
        <v>29</v>
      </c>
      <c r="AO171" s="22">
        <v>3</v>
      </c>
      <c r="AP171" s="14"/>
      <c r="AQ171" s="14"/>
      <c r="AR171" s="24"/>
      <c r="AS171" s="24"/>
      <c r="AT171" s="24"/>
      <c r="AU171" s="24"/>
    </row>
    <row r="172" spans="1:47" ht="67.5">
      <c r="A172" s="17">
        <v>148</v>
      </c>
      <c r="B172" s="18" t="s">
        <v>188</v>
      </c>
      <c r="C172" s="19">
        <v>0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20">
        <v>0</v>
      </c>
      <c r="K172" s="12">
        <f t="shared" si="4"/>
        <v>0</v>
      </c>
      <c r="L172" s="21">
        <f t="shared" si="4"/>
        <v>0</v>
      </c>
      <c r="M172" s="21"/>
      <c r="N172" s="21"/>
      <c r="O172" s="21">
        <v>0</v>
      </c>
      <c r="P172" s="21">
        <v>0</v>
      </c>
      <c r="Q172" s="12"/>
      <c r="R172" s="12"/>
      <c r="S172" s="12"/>
      <c r="T172" s="14"/>
      <c r="U172" s="12"/>
      <c r="V172" s="12"/>
      <c r="W172" s="12"/>
      <c r="X172" s="12"/>
      <c r="Y172" s="12"/>
      <c r="Z172" s="12"/>
      <c r="AA172" s="17">
        <f t="shared" si="5"/>
        <v>0</v>
      </c>
      <c r="AB172" s="14"/>
      <c r="AC172" s="22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23" t="s">
        <v>29</v>
      </c>
      <c r="AO172" s="22">
        <v>3</v>
      </c>
      <c r="AP172" s="14"/>
      <c r="AQ172" s="14"/>
      <c r="AR172" s="26" t="s">
        <v>178</v>
      </c>
      <c r="AS172" s="28">
        <v>20</v>
      </c>
      <c r="AT172" s="24"/>
      <c r="AU172" s="24"/>
    </row>
    <row r="173" spans="1:47" ht="67.5">
      <c r="A173" s="17">
        <v>149</v>
      </c>
      <c r="B173" s="18" t="s">
        <v>189</v>
      </c>
      <c r="C173" s="19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20">
        <v>0</v>
      </c>
      <c r="K173" s="12">
        <f t="shared" si="4"/>
        <v>0</v>
      </c>
      <c r="L173" s="21">
        <f t="shared" si="4"/>
        <v>0</v>
      </c>
      <c r="M173" s="21"/>
      <c r="N173" s="21"/>
      <c r="O173" s="21">
        <v>0</v>
      </c>
      <c r="P173" s="21">
        <v>0</v>
      </c>
      <c r="Q173" s="12"/>
      <c r="R173" s="12"/>
      <c r="S173" s="12"/>
      <c r="T173" s="14"/>
      <c r="U173" s="12"/>
      <c r="V173" s="12"/>
      <c r="W173" s="12"/>
      <c r="X173" s="12"/>
      <c r="Y173" s="12"/>
      <c r="Z173" s="12"/>
      <c r="AA173" s="17">
        <f t="shared" si="5"/>
        <v>0</v>
      </c>
      <c r="AB173" s="14"/>
      <c r="AC173" s="22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23" t="s">
        <v>29</v>
      </c>
      <c r="AO173" s="22">
        <v>3</v>
      </c>
      <c r="AP173" s="14"/>
      <c r="AQ173" s="14"/>
      <c r="AR173" s="24"/>
      <c r="AS173" s="24"/>
      <c r="AT173" s="24"/>
      <c r="AU173" s="24"/>
    </row>
    <row r="174" spans="1:47" ht="33.75">
      <c r="A174" s="43">
        <v>150</v>
      </c>
      <c r="B174" s="45" t="s">
        <v>190</v>
      </c>
      <c r="C174" s="19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20">
        <v>0</v>
      </c>
      <c r="K174" s="12">
        <f t="shared" si="4"/>
        <v>0</v>
      </c>
      <c r="L174" s="21">
        <f t="shared" si="4"/>
        <v>0</v>
      </c>
      <c r="M174" s="21"/>
      <c r="N174" s="21"/>
      <c r="O174" s="21">
        <v>0</v>
      </c>
      <c r="P174" s="21">
        <v>0</v>
      </c>
      <c r="Q174" s="12"/>
      <c r="R174" s="12"/>
      <c r="S174" s="12"/>
      <c r="T174" s="14"/>
      <c r="U174" s="12"/>
      <c r="V174" s="12"/>
      <c r="W174" s="12"/>
      <c r="X174" s="12"/>
      <c r="Y174" s="12"/>
      <c r="Z174" s="12"/>
      <c r="AA174" s="17">
        <f t="shared" si="5"/>
        <v>0</v>
      </c>
      <c r="AB174" s="14"/>
      <c r="AC174" s="22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26" t="s">
        <v>66</v>
      </c>
      <c r="AS174" s="28">
        <v>32</v>
      </c>
      <c r="AT174" s="24"/>
      <c r="AU174" s="24"/>
    </row>
    <row r="175" spans="1:47" ht="45">
      <c r="A175" s="44"/>
      <c r="B175" s="46"/>
      <c r="C175" s="19"/>
      <c r="D175" s="19"/>
      <c r="E175" s="19"/>
      <c r="F175" s="19"/>
      <c r="G175" s="19"/>
      <c r="H175" s="19"/>
      <c r="I175" s="19"/>
      <c r="J175" s="20"/>
      <c r="K175" s="12"/>
      <c r="L175" s="21"/>
      <c r="M175" s="21"/>
      <c r="N175" s="21"/>
      <c r="O175" s="21"/>
      <c r="P175" s="21"/>
      <c r="Q175" s="12"/>
      <c r="R175" s="12"/>
      <c r="S175" s="12"/>
      <c r="T175" s="14"/>
      <c r="U175" s="12"/>
      <c r="V175" s="12"/>
      <c r="W175" s="12"/>
      <c r="X175" s="12"/>
      <c r="Y175" s="12"/>
      <c r="Z175" s="12"/>
      <c r="AA175" s="17"/>
      <c r="AB175" s="14"/>
      <c r="AC175" s="22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26" t="s">
        <v>178</v>
      </c>
      <c r="AS175" s="28">
        <v>20</v>
      </c>
      <c r="AT175" s="24"/>
      <c r="AU175" s="24"/>
    </row>
    <row r="176" spans="1:47" ht="67.5">
      <c r="A176" s="17">
        <v>151</v>
      </c>
      <c r="B176" s="18" t="s">
        <v>191</v>
      </c>
      <c r="C176" s="19">
        <v>0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20">
        <v>0</v>
      </c>
      <c r="K176" s="12">
        <f t="shared" si="4"/>
        <v>0</v>
      </c>
      <c r="L176" s="21">
        <f t="shared" si="4"/>
        <v>0</v>
      </c>
      <c r="M176" s="21"/>
      <c r="N176" s="21"/>
      <c r="O176" s="21">
        <v>0</v>
      </c>
      <c r="P176" s="21">
        <v>0</v>
      </c>
      <c r="Q176" s="12"/>
      <c r="R176" s="12"/>
      <c r="S176" s="12"/>
      <c r="T176" s="14"/>
      <c r="U176" s="12"/>
      <c r="V176" s="12"/>
      <c r="W176" s="12"/>
      <c r="X176" s="12"/>
      <c r="Y176" s="12"/>
      <c r="Z176" s="12"/>
      <c r="AA176" s="17">
        <f t="shared" si="5"/>
        <v>0</v>
      </c>
      <c r="AB176" s="14"/>
      <c r="AC176" s="22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23" t="s">
        <v>29</v>
      </c>
      <c r="AO176" s="22">
        <v>3</v>
      </c>
      <c r="AP176" s="14"/>
      <c r="AQ176" s="14"/>
      <c r="AR176" s="24"/>
      <c r="AS176" s="24"/>
      <c r="AT176" s="24"/>
      <c r="AU176" s="24"/>
    </row>
    <row r="177" spans="1:47" ht="45">
      <c r="A177" s="17">
        <v>152</v>
      </c>
      <c r="B177" s="18" t="s">
        <v>192</v>
      </c>
      <c r="C177" s="19">
        <v>0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20">
        <v>0</v>
      </c>
      <c r="K177" s="12">
        <f t="shared" si="4"/>
        <v>0</v>
      </c>
      <c r="L177" s="21">
        <f t="shared" si="4"/>
        <v>0</v>
      </c>
      <c r="M177" s="21"/>
      <c r="N177" s="21"/>
      <c r="O177" s="21">
        <v>0</v>
      </c>
      <c r="P177" s="21">
        <v>0</v>
      </c>
      <c r="Q177" s="12"/>
      <c r="R177" s="12"/>
      <c r="S177" s="12"/>
      <c r="T177" s="14"/>
      <c r="U177" s="12"/>
      <c r="V177" s="12"/>
      <c r="W177" s="12"/>
      <c r="X177" s="12"/>
      <c r="Y177" s="12"/>
      <c r="Z177" s="12"/>
      <c r="AA177" s="17">
        <f t="shared" si="5"/>
        <v>0</v>
      </c>
      <c r="AB177" s="14"/>
      <c r="AC177" s="22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26" t="s">
        <v>178</v>
      </c>
      <c r="AS177" s="28">
        <v>20</v>
      </c>
      <c r="AT177" s="24"/>
      <c r="AU177" s="24"/>
    </row>
    <row r="178" spans="1:47" ht="67.5">
      <c r="A178" s="17">
        <v>153</v>
      </c>
      <c r="B178" s="18" t="s">
        <v>193</v>
      </c>
      <c r="C178" s="19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20">
        <v>0</v>
      </c>
      <c r="K178" s="12">
        <f t="shared" si="4"/>
        <v>0</v>
      </c>
      <c r="L178" s="21">
        <f t="shared" si="4"/>
        <v>0</v>
      </c>
      <c r="M178" s="21"/>
      <c r="N178" s="21"/>
      <c r="O178" s="21">
        <v>0</v>
      </c>
      <c r="P178" s="21">
        <v>0</v>
      </c>
      <c r="Q178" s="12"/>
      <c r="R178" s="12"/>
      <c r="S178" s="12"/>
      <c r="T178" s="14"/>
      <c r="U178" s="12"/>
      <c r="V178" s="12"/>
      <c r="W178" s="12"/>
      <c r="X178" s="12"/>
      <c r="Y178" s="12"/>
      <c r="Z178" s="12"/>
      <c r="AA178" s="17">
        <f t="shared" si="5"/>
        <v>0</v>
      </c>
      <c r="AB178" s="26" t="s">
        <v>32</v>
      </c>
      <c r="AC178" s="22">
        <v>18.1</v>
      </c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23" t="s">
        <v>29</v>
      </c>
      <c r="AO178" s="22">
        <v>3</v>
      </c>
      <c r="AP178" s="14"/>
      <c r="AQ178" s="14"/>
      <c r="AR178" s="24"/>
      <c r="AS178" s="24"/>
      <c r="AT178" s="24"/>
      <c r="AU178" s="24"/>
    </row>
    <row r="179" spans="1:47" ht="67.5">
      <c r="A179" s="17">
        <v>154</v>
      </c>
      <c r="B179" s="18" t="s">
        <v>194</v>
      </c>
      <c r="C179" s="19">
        <v>0</v>
      </c>
      <c r="D179" s="19">
        <v>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20">
        <v>0</v>
      </c>
      <c r="K179" s="12">
        <f t="shared" si="4"/>
        <v>0</v>
      </c>
      <c r="L179" s="21">
        <f t="shared" si="4"/>
        <v>0</v>
      </c>
      <c r="M179" s="21"/>
      <c r="N179" s="21"/>
      <c r="O179" s="21">
        <v>0</v>
      </c>
      <c r="P179" s="21">
        <v>0</v>
      </c>
      <c r="Q179" s="12"/>
      <c r="R179" s="12"/>
      <c r="S179" s="12"/>
      <c r="T179" s="14"/>
      <c r="U179" s="12"/>
      <c r="V179" s="12"/>
      <c r="W179" s="12"/>
      <c r="X179" s="12"/>
      <c r="Y179" s="12"/>
      <c r="Z179" s="12"/>
      <c r="AA179" s="17">
        <f t="shared" si="5"/>
        <v>0</v>
      </c>
      <c r="AB179" s="14"/>
      <c r="AC179" s="22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23" t="s">
        <v>29</v>
      </c>
      <c r="AO179" s="22">
        <v>3</v>
      </c>
      <c r="AP179" s="14"/>
      <c r="AQ179" s="14"/>
      <c r="AR179" s="24"/>
      <c r="AS179" s="24"/>
      <c r="AT179" s="24"/>
      <c r="AU179" s="24"/>
    </row>
    <row r="180" spans="1:47" ht="67.5">
      <c r="A180" s="17">
        <v>155</v>
      </c>
      <c r="B180" s="18" t="s">
        <v>195</v>
      </c>
      <c r="C180" s="19">
        <v>0</v>
      </c>
      <c r="D180" s="19">
        <v>0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20">
        <v>0</v>
      </c>
      <c r="K180" s="12">
        <f t="shared" si="4"/>
        <v>0</v>
      </c>
      <c r="L180" s="21">
        <f t="shared" si="4"/>
        <v>0</v>
      </c>
      <c r="M180" s="21"/>
      <c r="N180" s="21"/>
      <c r="O180" s="21">
        <v>0</v>
      </c>
      <c r="P180" s="21">
        <v>0</v>
      </c>
      <c r="Q180" s="12"/>
      <c r="R180" s="12"/>
      <c r="S180" s="12"/>
      <c r="T180" s="14"/>
      <c r="U180" s="12"/>
      <c r="V180" s="12"/>
      <c r="W180" s="12"/>
      <c r="X180" s="12"/>
      <c r="Y180" s="12"/>
      <c r="Z180" s="12"/>
      <c r="AA180" s="17">
        <f t="shared" si="5"/>
        <v>0</v>
      </c>
      <c r="AB180" s="14"/>
      <c r="AC180" s="22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23" t="s">
        <v>29</v>
      </c>
      <c r="AO180" s="22">
        <v>3</v>
      </c>
      <c r="AP180" s="14"/>
      <c r="AQ180" s="14"/>
      <c r="AR180" s="24"/>
      <c r="AS180" s="24"/>
      <c r="AT180" s="24"/>
      <c r="AU180" s="24"/>
    </row>
    <row r="181" spans="1:47" ht="67.5">
      <c r="A181" s="17">
        <v>156</v>
      </c>
      <c r="B181" s="18" t="s">
        <v>196</v>
      </c>
      <c r="C181" s="19">
        <v>0</v>
      </c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0</v>
      </c>
      <c r="J181" s="20">
        <v>0</v>
      </c>
      <c r="K181" s="12">
        <f t="shared" si="4"/>
        <v>0</v>
      </c>
      <c r="L181" s="21">
        <f t="shared" si="4"/>
        <v>0</v>
      </c>
      <c r="M181" s="21"/>
      <c r="N181" s="21"/>
      <c r="O181" s="21">
        <v>0</v>
      </c>
      <c r="P181" s="21">
        <v>0</v>
      </c>
      <c r="Q181" s="12"/>
      <c r="R181" s="12"/>
      <c r="S181" s="12"/>
      <c r="T181" s="14"/>
      <c r="U181" s="12"/>
      <c r="V181" s="12"/>
      <c r="W181" s="12"/>
      <c r="X181" s="12"/>
      <c r="Y181" s="12"/>
      <c r="Z181" s="12"/>
      <c r="AA181" s="17">
        <f t="shared" si="5"/>
        <v>0</v>
      </c>
      <c r="AB181" s="14"/>
      <c r="AC181" s="22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23" t="s">
        <v>29</v>
      </c>
      <c r="AO181" s="22">
        <v>3</v>
      </c>
      <c r="AP181" s="14"/>
      <c r="AQ181" s="14"/>
      <c r="AR181" s="24"/>
      <c r="AS181" s="24"/>
      <c r="AT181" s="24"/>
      <c r="AU181" s="24"/>
    </row>
    <row r="182" spans="1:47" ht="67.5">
      <c r="A182" s="17">
        <v>157</v>
      </c>
      <c r="B182" s="18" t="s">
        <v>197</v>
      </c>
      <c r="C182" s="19">
        <v>0</v>
      </c>
      <c r="D182" s="19">
        <v>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20">
        <v>0</v>
      </c>
      <c r="K182" s="12">
        <f t="shared" si="4"/>
        <v>0</v>
      </c>
      <c r="L182" s="21">
        <f t="shared" si="4"/>
        <v>0</v>
      </c>
      <c r="M182" s="21"/>
      <c r="N182" s="21"/>
      <c r="O182" s="21">
        <v>0</v>
      </c>
      <c r="P182" s="21">
        <v>0</v>
      </c>
      <c r="Q182" s="12"/>
      <c r="R182" s="12"/>
      <c r="S182" s="12"/>
      <c r="T182" s="14"/>
      <c r="U182" s="12"/>
      <c r="V182" s="12"/>
      <c r="W182" s="12"/>
      <c r="X182" s="12"/>
      <c r="Y182" s="12"/>
      <c r="Z182" s="12"/>
      <c r="AA182" s="17">
        <f t="shared" si="5"/>
        <v>0</v>
      </c>
      <c r="AB182" s="14"/>
      <c r="AC182" s="22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23" t="s">
        <v>29</v>
      </c>
      <c r="AO182" s="22">
        <v>3</v>
      </c>
      <c r="AP182" s="14"/>
      <c r="AQ182" s="14"/>
      <c r="AR182" s="24"/>
      <c r="AS182" s="24"/>
      <c r="AT182" s="24"/>
      <c r="AU182" s="24"/>
    </row>
    <row r="183" spans="1:47" ht="67.5">
      <c r="A183" s="17">
        <v>158</v>
      </c>
      <c r="B183" s="18" t="s">
        <v>198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20">
        <v>0</v>
      </c>
      <c r="K183" s="12">
        <f t="shared" si="4"/>
        <v>0</v>
      </c>
      <c r="L183" s="21">
        <f t="shared" si="4"/>
        <v>0</v>
      </c>
      <c r="M183" s="21"/>
      <c r="N183" s="21"/>
      <c r="O183" s="21">
        <v>0</v>
      </c>
      <c r="P183" s="21">
        <v>0</v>
      </c>
      <c r="Q183" s="12"/>
      <c r="R183" s="12"/>
      <c r="S183" s="12"/>
      <c r="T183" s="14"/>
      <c r="U183" s="12"/>
      <c r="V183" s="12"/>
      <c r="W183" s="12"/>
      <c r="X183" s="12"/>
      <c r="Y183" s="12"/>
      <c r="Z183" s="12"/>
      <c r="AA183" s="17">
        <f t="shared" si="5"/>
        <v>0</v>
      </c>
      <c r="AB183" s="14"/>
      <c r="AC183" s="22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23" t="s">
        <v>29</v>
      </c>
      <c r="AO183" s="22">
        <v>3</v>
      </c>
      <c r="AP183" s="14"/>
      <c r="AQ183" s="14"/>
      <c r="AR183" s="24"/>
      <c r="AS183" s="24"/>
      <c r="AT183" s="24"/>
      <c r="AU183" s="24"/>
    </row>
    <row r="184" spans="1:47" ht="33.75">
      <c r="A184" s="17">
        <v>159</v>
      </c>
      <c r="B184" s="18" t="s">
        <v>199</v>
      </c>
      <c r="C184" s="19">
        <v>0</v>
      </c>
      <c r="D184" s="19">
        <v>0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20">
        <v>0</v>
      </c>
      <c r="K184" s="12">
        <f t="shared" si="4"/>
        <v>0</v>
      </c>
      <c r="L184" s="21">
        <f t="shared" si="4"/>
        <v>0</v>
      </c>
      <c r="M184" s="21"/>
      <c r="N184" s="21"/>
      <c r="O184" s="21">
        <v>0</v>
      </c>
      <c r="P184" s="21">
        <v>0</v>
      </c>
      <c r="Q184" s="12"/>
      <c r="R184" s="12"/>
      <c r="S184" s="12"/>
      <c r="T184" s="14"/>
      <c r="U184" s="12"/>
      <c r="V184" s="12"/>
      <c r="W184" s="12"/>
      <c r="X184" s="12"/>
      <c r="Y184" s="12"/>
      <c r="Z184" s="12"/>
      <c r="AA184" s="17">
        <f t="shared" si="5"/>
        <v>0</v>
      </c>
      <c r="AB184" s="14"/>
      <c r="AC184" s="22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26" t="s">
        <v>84</v>
      </c>
      <c r="AS184" s="28">
        <v>0.5</v>
      </c>
      <c r="AT184" s="24"/>
      <c r="AU184" s="24"/>
    </row>
    <row r="185" spans="1:47" ht="67.5">
      <c r="A185" s="17">
        <v>160</v>
      </c>
      <c r="B185" s="18" t="s">
        <v>200</v>
      </c>
      <c r="C185" s="19">
        <v>0</v>
      </c>
      <c r="D185" s="19">
        <v>0</v>
      </c>
      <c r="E185" s="19">
        <v>0</v>
      </c>
      <c r="F185" s="19">
        <v>0</v>
      </c>
      <c r="G185" s="19">
        <v>0</v>
      </c>
      <c r="H185" s="19">
        <v>0</v>
      </c>
      <c r="I185" s="19">
        <v>0</v>
      </c>
      <c r="J185" s="20">
        <v>0</v>
      </c>
      <c r="K185" s="12">
        <f t="shared" si="4"/>
        <v>0</v>
      </c>
      <c r="L185" s="21">
        <f t="shared" si="4"/>
        <v>0</v>
      </c>
      <c r="M185" s="21"/>
      <c r="N185" s="21"/>
      <c r="O185" s="21">
        <v>0</v>
      </c>
      <c r="P185" s="21">
        <v>0</v>
      </c>
      <c r="Q185" s="12"/>
      <c r="R185" s="12"/>
      <c r="S185" s="12"/>
      <c r="T185" s="14"/>
      <c r="U185" s="12"/>
      <c r="V185" s="12"/>
      <c r="W185" s="12"/>
      <c r="X185" s="12"/>
      <c r="Y185" s="12"/>
      <c r="Z185" s="12"/>
      <c r="AA185" s="17">
        <f t="shared" si="5"/>
        <v>0</v>
      </c>
      <c r="AB185" s="14"/>
      <c r="AC185" s="22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23" t="s">
        <v>29</v>
      </c>
      <c r="AO185" s="22">
        <v>3</v>
      </c>
      <c r="AP185" s="14"/>
      <c r="AQ185" s="14"/>
      <c r="AR185" s="24"/>
      <c r="AS185" s="24"/>
      <c r="AT185" s="24"/>
      <c r="AU185" s="24"/>
    </row>
    <row r="186" spans="1:47" ht="67.5">
      <c r="A186" s="17">
        <v>161</v>
      </c>
      <c r="B186" s="18" t="s">
        <v>201</v>
      </c>
      <c r="C186" s="19">
        <v>0</v>
      </c>
      <c r="D186" s="19">
        <v>0</v>
      </c>
      <c r="E186" s="19">
        <v>0</v>
      </c>
      <c r="F186" s="19">
        <v>0</v>
      </c>
      <c r="G186" s="19">
        <v>0</v>
      </c>
      <c r="H186" s="19">
        <v>0</v>
      </c>
      <c r="I186" s="19">
        <v>0</v>
      </c>
      <c r="J186" s="20">
        <v>0</v>
      </c>
      <c r="K186" s="12">
        <f t="shared" si="4"/>
        <v>0</v>
      </c>
      <c r="L186" s="21">
        <f t="shared" si="4"/>
        <v>0</v>
      </c>
      <c r="M186" s="21"/>
      <c r="N186" s="21"/>
      <c r="O186" s="21">
        <v>0</v>
      </c>
      <c r="P186" s="21">
        <v>0</v>
      </c>
      <c r="Q186" s="12"/>
      <c r="R186" s="12"/>
      <c r="S186" s="12"/>
      <c r="T186" s="14"/>
      <c r="U186" s="12"/>
      <c r="V186" s="12"/>
      <c r="W186" s="12"/>
      <c r="X186" s="12"/>
      <c r="Y186" s="12"/>
      <c r="Z186" s="12"/>
      <c r="AA186" s="17">
        <f t="shared" si="5"/>
        <v>0</v>
      </c>
      <c r="AB186" s="14"/>
      <c r="AC186" s="22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23" t="s">
        <v>29</v>
      </c>
      <c r="AO186" s="22">
        <v>3</v>
      </c>
      <c r="AP186" s="14"/>
      <c r="AQ186" s="14"/>
      <c r="AR186" s="24"/>
      <c r="AS186" s="24"/>
      <c r="AT186" s="24"/>
      <c r="AU186" s="24"/>
    </row>
    <row r="187" spans="1:47" ht="67.5">
      <c r="A187" s="17">
        <v>162</v>
      </c>
      <c r="B187" s="18" t="s">
        <v>202</v>
      </c>
      <c r="C187" s="19">
        <v>0</v>
      </c>
      <c r="D187" s="19">
        <v>0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20">
        <v>0</v>
      </c>
      <c r="K187" s="12">
        <f t="shared" si="4"/>
        <v>0</v>
      </c>
      <c r="L187" s="21">
        <f t="shared" si="4"/>
        <v>0</v>
      </c>
      <c r="M187" s="21"/>
      <c r="N187" s="21"/>
      <c r="O187" s="21">
        <v>0</v>
      </c>
      <c r="P187" s="21">
        <v>0</v>
      </c>
      <c r="Q187" s="12"/>
      <c r="R187" s="12"/>
      <c r="S187" s="12"/>
      <c r="T187" s="14"/>
      <c r="U187" s="12"/>
      <c r="V187" s="12"/>
      <c r="W187" s="12"/>
      <c r="X187" s="12"/>
      <c r="Y187" s="12"/>
      <c r="Z187" s="12"/>
      <c r="AA187" s="17">
        <f t="shared" si="5"/>
        <v>0</v>
      </c>
      <c r="AB187" s="14"/>
      <c r="AC187" s="22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23" t="s">
        <v>29</v>
      </c>
      <c r="AO187" s="22">
        <v>3</v>
      </c>
      <c r="AP187" s="14"/>
      <c r="AQ187" s="14"/>
      <c r="AR187" s="24"/>
      <c r="AS187" s="24"/>
      <c r="AT187" s="24"/>
      <c r="AU187" s="24"/>
    </row>
    <row r="188" spans="1:47" ht="67.5">
      <c r="A188" s="17">
        <v>163</v>
      </c>
      <c r="B188" s="18" t="s">
        <v>203</v>
      </c>
      <c r="C188" s="19">
        <v>0</v>
      </c>
      <c r="D188" s="19">
        <v>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20">
        <v>0</v>
      </c>
      <c r="K188" s="12">
        <f t="shared" si="4"/>
        <v>0</v>
      </c>
      <c r="L188" s="21">
        <f t="shared" si="4"/>
        <v>0</v>
      </c>
      <c r="M188" s="21"/>
      <c r="N188" s="21"/>
      <c r="O188" s="21">
        <v>0</v>
      </c>
      <c r="P188" s="21">
        <v>0</v>
      </c>
      <c r="Q188" s="12"/>
      <c r="R188" s="12"/>
      <c r="S188" s="12"/>
      <c r="T188" s="14"/>
      <c r="U188" s="12"/>
      <c r="V188" s="12"/>
      <c r="W188" s="12"/>
      <c r="X188" s="12"/>
      <c r="Y188" s="12"/>
      <c r="Z188" s="12"/>
      <c r="AA188" s="17">
        <f t="shared" si="5"/>
        <v>0</v>
      </c>
      <c r="AB188" s="14"/>
      <c r="AC188" s="22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23" t="s">
        <v>29</v>
      </c>
      <c r="AO188" s="22">
        <v>5</v>
      </c>
      <c r="AP188" s="14"/>
      <c r="AQ188" s="14"/>
      <c r="AR188" s="24"/>
      <c r="AS188" s="24"/>
      <c r="AT188" s="24"/>
      <c r="AU188" s="24"/>
    </row>
    <row r="189" spans="1:47" ht="15" hidden="1">
      <c r="A189" s="14"/>
      <c r="B189" s="14"/>
      <c r="C189" s="12">
        <f aca="true" t="shared" si="6" ref="C189:AA189">SUM(C12:C188)</f>
        <v>420748.6099999999</v>
      </c>
      <c r="D189" s="12">
        <f t="shared" si="6"/>
        <v>234544.22999999998</v>
      </c>
      <c r="E189" s="12">
        <f t="shared" si="6"/>
        <v>740259.5100000001</v>
      </c>
      <c r="F189" s="12">
        <f t="shared" si="6"/>
        <v>459547.18999999994</v>
      </c>
      <c r="G189" s="12">
        <f t="shared" si="6"/>
        <v>226572.92999999993</v>
      </c>
      <c r="H189" s="12">
        <f t="shared" si="6"/>
        <v>207356.36000000002</v>
      </c>
      <c r="I189" s="12">
        <f t="shared" si="6"/>
        <v>72214.79999999997</v>
      </c>
      <c r="J189" s="12">
        <f t="shared" si="6"/>
        <v>76210.39</v>
      </c>
      <c r="K189" s="12">
        <f t="shared" si="6"/>
        <v>1459795.8500000003</v>
      </c>
      <c r="L189" s="12">
        <f t="shared" si="6"/>
        <v>977658.1700000002</v>
      </c>
      <c r="M189" s="12">
        <f t="shared" si="6"/>
        <v>76931.16</v>
      </c>
      <c r="N189" s="12">
        <f t="shared" si="6"/>
        <v>59770.47999999999</v>
      </c>
      <c r="O189" s="12">
        <f t="shared" si="6"/>
        <v>71225.60000000003</v>
      </c>
      <c r="P189" s="12">
        <f t="shared" si="6"/>
        <v>63863.02</v>
      </c>
      <c r="Q189" s="33">
        <f t="shared" si="6"/>
        <v>83847</v>
      </c>
      <c r="R189" s="33">
        <f t="shared" si="6"/>
        <v>75838</v>
      </c>
      <c r="S189" s="33">
        <f t="shared" si="6"/>
        <v>108186</v>
      </c>
      <c r="T189" s="33">
        <f t="shared" si="6"/>
        <v>23702.28</v>
      </c>
      <c r="U189" s="33">
        <f t="shared" si="6"/>
        <v>63654.75</v>
      </c>
      <c r="V189" s="33">
        <f t="shared" si="6"/>
        <v>33172.799999999996</v>
      </c>
      <c r="W189" s="33">
        <f t="shared" si="6"/>
        <v>87349.38</v>
      </c>
      <c r="X189" s="33">
        <f t="shared" si="6"/>
        <v>84072.29</v>
      </c>
      <c r="Y189" s="33">
        <f t="shared" si="6"/>
        <v>59150</v>
      </c>
      <c r="Z189" s="33">
        <f t="shared" si="6"/>
        <v>14641</v>
      </c>
      <c r="AA189" s="33">
        <f t="shared" si="6"/>
        <v>467678.17</v>
      </c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24"/>
      <c r="AS189" s="24"/>
      <c r="AT189" s="24"/>
      <c r="AU189" s="24"/>
    </row>
    <row r="190" spans="44:47" ht="15">
      <c r="AR190" s="34"/>
      <c r="AS190" s="34"/>
      <c r="AT190" s="34"/>
      <c r="AU190" s="34"/>
    </row>
    <row r="191" spans="44:47" ht="15">
      <c r="AR191" s="34"/>
      <c r="AS191" s="34"/>
      <c r="AT191" s="34"/>
      <c r="AU191" s="34"/>
    </row>
    <row r="192" spans="2:47" ht="15">
      <c r="B192" t="s">
        <v>204</v>
      </c>
      <c r="AF192" t="s">
        <v>205</v>
      </c>
      <c r="AR192" s="34"/>
      <c r="AS192" s="34"/>
      <c r="AT192" s="34"/>
      <c r="AU192" s="34"/>
    </row>
    <row r="193" spans="32:47" ht="15">
      <c r="AF193" t="s">
        <v>206</v>
      </c>
      <c r="AR193" s="34"/>
      <c r="AS193" s="34"/>
      <c r="AT193" s="34"/>
      <c r="AU193" s="34"/>
    </row>
    <row r="194" ht="15">
      <c r="AF194" t="s">
        <v>207</v>
      </c>
    </row>
    <row r="195" ht="15">
      <c r="AF195" t="s">
        <v>208</v>
      </c>
    </row>
    <row r="196" ht="15">
      <c r="AF196" t="s">
        <v>209</v>
      </c>
    </row>
  </sheetData>
  <sheetProtection/>
  <mergeCells count="140">
    <mergeCell ref="A174:A175"/>
    <mergeCell ref="B174:B175"/>
    <mergeCell ref="AN133:AN134"/>
    <mergeCell ref="AO133:AO134"/>
    <mergeCell ref="AP133:AP134"/>
    <mergeCell ref="AQ133:AQ134"/>
    <mergeCell ref="AR133:AR134"/>
    <mergeCell ref="AS133:AS134"/>
    <mergeCell ref="AH133:AH134"/>
    <mergeCell ref="AI133:AI134"/>
    <mergeCell ref="AJ133:AJ134"/>
    <mergeCell ref="AK133:AK134"/>
    <mergeCell ref="AL133:AL134"/>
    <mergeCell ref="AM133:AM134"/>
    <mergeCell ref="AU118:AU119"/>
    <mergeCell ref="A133:A134"/>
    <mergeCell ref="B133:B134"/>
    <mergeCell ref="AA133:AA134"/>
    <mergeCell ref="AD133:AD134"/>
    <mergeCell ref="AE133:AE134"/>
    <mergeCell ref="AF133:AF134"/>
    <mergeCell ref="AG133:AG134"/>
    <mergeCell ref="AM118:AM119"/>
    <mergeCell ref="AN118:AN119"/>
    <mergeCell ref="AO118:AO119"/>
    <mergeCell ref="AP118:AP119"/>
    <mergeCell ref="AQ118:AQ119"/>
    <mergeCell ref="AR118:AR119"/>
    <mergeCell ref="AG118:AG119"/>
    <mergeCell ref="AH118:AH119"/>
    <mergeCell ref="AI118:AI119"/>
    <mergeCell ref="AJ118:AJ119"/>
    <mergeCell ref="AK118:AK119"/>
    <mergeCell ref="AL118:AL119"/>
    <mergeCell ref="AT133:AT134"/>
    <mergeCell ref="AU133:AU134"/>
    <mergeCell ref="AR99:AR100"/>
    <mergeCell ref="AS99:AS100"/>
    <mergeCell ref="AT99:AT100"/>
    <mergeCell ref="AU99:AU100"/>
    <mergeCell ref="A118:A119"/>
    <mergeCell ref="B118:B119"/>
    <mergeCell ref="AA118:AA119"/>
    <mergeCell ref="AD118:AD119"/>
    <mergeCell ref="AE118:AE119"/>
    <mergeCell ref="AF118:AF119"/>
    <mergeCell ref="AL99:AL100"/>
    <mergeCell ref="AM99:AM100"/>
    <mergeCell ref="AN99:AN100"/>
    <mergeCell ref="AO99:AO100"/>
    <mergeCell ref="AP99:AP100"/>
    <mergeCell ref="AQ99:AQ100"/>
    <mergeCell ref="AF99:AF100"/>
    <mergeCell ref="AG99:AG100"/>
    <mergeCell ref="AH99:AH100"/>
    <mergeCell ref="AI99:AI100"/>
    <mergeCell ref="AJ99:AJ100"/>
    <mergeCell ref="AK99:AK100"/>
    <mergeCell ref="AS118:AS119"/>
    <mergeCell ref="AT118:AT119"/>
    <mergeCell ref="AS94:AS95"/>
    <mergeCell ref="AT94:AT95"/>
    <mergeCell ref="AU94:AU95"/>
    <mergeCell ref="A96:A97"/>
    <mergeCell ref="B96:B97"/>
    <mergeCell ref="A99:A100"/>
    <mergeCell ref="B99:B100"/>
    <mergeCell ref="AA99:AA100"/>
    <mergeCell ref="AD99:AD100"/>
    <mergeCell ref="AE99:AE100"/>
    <mergeCell ref="AM94:AM95"/>
    <mergeCell ref="AN94:AN95"/>
    <mergeCell ref="AO94:AO95"/>
    <mergeCell ref="AP94:AP95"/>
    <mergeCell ref="AQ94:AQ95"/>
    <mergeCell ref="AR94:AR95"/>
    <mergeCell ref="AG94:AG95"/>
    <mergeCell ref="AH94:AH95"/>
    <mergeCell ref="AI94:AI95"/>
    <mergeCell ref="AJ94:AJ95"/>
    <mergeCell ref="AK94:AK95"/>
    <mergeCell ref="AL94:AL95"/>
    <mergeCell ref="A94:A95"/>
    <mergeCell ref="B94:B95"/>
    <mergeCell ref="AA94:AA95"/>
    <mergeCell ref="AD94:AD95"/>
    <mergeCell ref="AE94:AE95"/>
    <mergeCell ref="AF94:AF95"/>
    <mergeCell ref="AU71:AU72"/>
    <mergeCell ref="A77:A78"/>
    <mergeCell ref="B77:B78"/>
    <mergeCell ref="A79:A80"/>
    <mergeCell ref="B79:B80"/>
    <mergeCell ref="A84:A85"/>
    <mergeCell ref="B84:B85"/>
    <mergeCell ref="AO71:AO72"/>
    <mergeCell ref="AP71:AP72"/>
    <mergeCell ref="AQ71:AQ72"/>
    <mergeCell ref="AR71:AR72"/>
    <mergeCell ref="AS71:AS72"/>
    <mergeCell ref="AT71:AT72"/>
    <mergeCell ref="AI71:AI72"/>
    <mergeCell ref="AJ71:AJ72"/>
    <mergeCell ref="AK71:AK72"/>
    <mergeCell ref="AL71:AL72"/>
    <mergeCell ref="AM71:AM72"/>
    <mergeCell ref="AN71:AN72"/>
    <mergeCell ref="AA71:AA72"/>
    <mergeCell ref="AD71:AD72"/>
    <mergeCell ref="AE71:AE72"/>
    <mergeCell ref="AF71:AF72"/>
    <mergeCell ref="AG71:AG72"/>
    <mergeCell ref="AH71:AH72"/>
    <mergeCell ref="A41:A42"/>
    <mergeCell ref="B41:B42"/>
    <mergeCell ref="A45:A46"/>
    <mergeCell ref="B45:B46"/>
    <mergeCell ref="A71:A72"/>
    <mergeCell ref="B71:B72"/>
    <mergeCell ref="AF10:AI10"/>
    <mergeCell ref="AJ10:AM10"/>
    <mergeCell ref="AN10:AQ10"/>
    <mergeCell ref="AR10:AU10"/>
    <mergeCell ref="A35:A36"/>
    <mergeCell ref="B35:B36"/>
    <mergeCell ref="A10:A11"/>
    <mergeCell ref="B10:B11"/>
    <mergeCell ref="Q10:S10"/>
    <mergeCell ref="U10:V10"/>
    <mergeCell ref="W10:X10"/>
    <mergeCell ref="AB10:AE10"/>
    <mergeCell ref="A8:AU8"/>
    <mergeCell ref="C9:D9"/>
    <mergeCell ref="E9:F9"/>
    <mergeCell ref="G9:H9"/>
    <mergeCell ref="I9:J9"/>
    <mergeCell ref="K9:L9"/>
    <mergeCell ref="M9:N9"/>
    <mergeCell ref="O9:P9"/>
    <mergeCell ref="Q9:Y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2019-01-16T06:18:48Z</dcterms:modified>
  <cp:category/>
  <cp:version/>
  <cp:contentType/>
  <cp:contentStatus/>
</cp:coreProperties>
</file>